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3" activeTab="0"/>
  </bookViews>
  <sheets>
    <sheet name="Sheet1" sheetId="1" r:id="rId1"/>
    <sheet name="Sheet2" sheetId="2" r:id="rId2"/>
    <sheet name="Sheet3" sheetId="3" r:id="rId3"/>
  </sheets>
  <definedNames>
    <definedName name="SAM">'Sheet1'!$G$3</definedName>
  </definedNames>
  <calcPr fullCalcOnLoad="1"/>
</workbook>
</file>

<file path=xl/sharedStrings.xml><?xml version="1.0" encoding="utf-8"?>
<sst xmlns="http://schemas.openxmlformats.org/spreadsheetml/2006/main" count="489" uniqueCount="240">
  <si>
    <t>登録名</t>
  </si>
  <si>
    <t>ジャンル</t>
  </si>
  <si>
    <t>閲覧数</t>
  </si>
  <si>
    <t>評価数</t>
  </si>
  <si>
    <t>評価点</t>
  </si>
  <si>
    <t>評平均</t>
  </si>
  <si>
    <t>ＢＭ数</t>
  </si>
  <si>
    <t>コメ数</t>
  </si>
  <si>
    <t>版元・モデルケース等</t>
  </si>
  <si>
    <t>DR関連</t>
  </si>
  <si>
    <t>適正評価率</t>
  </si>
  <si>
    <t>寸評</t>
  </si>
  <si>
    <t>寸評の定義</t>
  </si>
  <si>
    <t>月見食堂記 050</t>
  </si>
  <si>
    <t>創作</t>
  </si>
  <si>
    <t>【恵理】</t>
  </si>
  <si>
    <t>PDR407位</t>
  </si>
  <si>
    <t>適正</t>
  </si>
  <si>
    <t>過小評価</t>
  </si>
  <si>
    <t>　０％～１００％</t>
  </si>
  <si>
    <t>月見食堂記 049</t>
  </si>
  <si>
    <t>with 怪異譚 【白耳の君】</t>
  </si>
  <si>
    <t>PDR340位/地域別中部39位</t>
  </si>
  <si>
    <t>　１００％～２００％</t>
  </si>
  <si>
    <t>月見食堂記 048</t>
  </si>
  <si>
    <t>PDR460位</t>
  </si>
  <si>
    <t>過大評価傾向</t>
  </si>
  <si>
    <t>　２００％～３００％</t>
  </si>
  <si>
    <t>月見食堂記 047</t>
  </si>
  <si>
    <t>PDR336位</t>
  </si>
  <si>
    <t>過大評価</t>
  </si>
  <si>
    <t>　３００％～４００％</t>
  </si>
  <si>
    <t>月見食堂記 046</t>
  </si>
  <si>
    <t>PDR306位</t>
  </si>
  <si>
    <t>異常評価</t>
  </si>
  <si>
    <t>　４００％～</t>
  </si>
  <si>
    <t>月見食堂記 045</t>
  </si>
  <si>
    <t>【緋桜】</t>
  </si>
  <si>
    <t>PDR265位</t>
  </si>
  <si>
    <t>月見食堂記 044</t>
  </si>
  <si>
    <t>PDR405位</t>
  </si>
  <si>
    <t>Pixiv Fantasia 16</t>
  </si>
  <si>
    <t>PDR479位</t>
  </si>
  <si>
    <t>ゲーム 06</t>
  </si>
  <si>
    <t>版権</t>
  </si>
  <si>
    <t>【世界樹の迷宮Ⅲ：ネイピア商会】</t>
  </si>
  <si>
    <t>PDR117位</t>
  </si>
  <si>
    <t>月見食堂記 043</t>
  </si>
  <si>
    <t>PDR312位・TDR28位</t>
  </si>
  <si>
    <t>Pixiv Fantasia 15</t>
  </si>
  <si>
    <t>PDR422位</t>
  </si>
  <si>
    <t>Pixiv Fantasia 14</t>
  </si>
  <si>
    <t>Pixiv Fantasia 13</t>
  </si>
  <si>
    <t>Pixiv Fantasia 12</t>
  </si>
  <si>
    <t>Pixiv Fantasia 11</t>
  </si>
  <si>
    <t>Pixiv Fantasia 10</t>
  </si>
  <si>
    <t>Pixiv Fantasia 09</t>
  </si>
  <si>
    <t>月見食堂記 042</t>
  </si>
  <si>
    <t>with 怪異譚 【紗麻】</t>
  </si>
  <si>
    <t>Pixiv Fantasia 08</t>
  </si>
  <si>
    <t>Pixiv Fantasia 07</t>
  </si>
  <si>
    <t>Pixiv Fantasia 06</t>
  </si>
  <si>
    <t>Pixiv Fantasia 05</t>
  </si>
  <si>
    <t>PDR212位</t>
  </si>
  <si>
    <t>月見食堂記 041</t>
  </si>
  <si>
    <t>Pixiv Fantasia 04</t>
  </si>
  <si>
    <t>Pixiv Fantasia 03</t>
  </si>
  <si>
    <t>Pixiv Fantasia 02</t>
  </si>
  <si>
    <t>PDR267位</t>
  </si>
  <si>
    <t>Pixiv Fantasia 01</t>
  </si>
  <si>
    <t>PDR222位</t>
  </si>
  <si>
    <t>月見食堂記 040</t>
  </si>
  <si>
    <t>悠々季節録</t>
  </si>
  <si>
    <t>人様</t>
  </si>
  <si>
    <t>【悠々季節録】</t>
  </si>
  <si>
    <t>TDR26位</t>
  </si>
  <si>
    <t>月見食堂記 039</t>
  </si>
  <si>
    <t>TDR５位</t>
  </si>
  <si>
    <t>月見食堂記 038</t>
  </si>
  <si>
    <t>月見食堂記 037</t>
  </si>
  <si>
    <t>【2010年賀状】</t>
  </si>
  <si>
    <t>月見食堂記 036</t>
  </si>
  <si>
    <t>月見食堂記 035</t>
  </si>
  <si>
    <t>with 怪異譚 【月見】</t>
  </si>
  <si>
    <t>月見食堂記 034</t>
  </si>
  <si>
    <t>with 怪異譚 【日ノ丸】</t>
  </si>
  <si>
    <t>月見食堂記 033</t>
  </si>
  <si>
    <t>with 怪異譚 【小絹】</t>
  </si>
  <si>
    <t>月見食堂記 032</t>
  </si>
  <si>
    <t>月見食堂記 031</t>
  </si>
  <si>
    <t>月見食堂記 030</t>
  </si>
  <si>
    <t>with 怪異譚 【陽司】</t>
  </si>
  <si>
    <t>TDR22位</t>
  </si>
  <si>
    <t>月見食堂記 029</t>
  </si>
  <si>
    <t>鏡市遠征録↑</t>
  </si>
  <si>
    <t>TDR25位</t>
  </si>
  <si>
    <t>ゲーム 05</t>
  </si>
  <si>
    <t>【Kanon：栞】</t>
  </si>
  <si>
    <t>TDR19位</t>
  </si>
  <si>
    <t>月見食堂記 028</t>
  </si>
  <si>
    <t>月見食堂記 027</t>
  </si>
  <si>
    <t>【モデルケース：タグ無し】</t>
  </si>
  <si>
    <t>月見食堂記 026</t>
  </si>
  <si>
    <t>【企画：Pixiv Card Battler】</t>
  </si>
  <si>
    <t>月見食堂記 025</t>
  </si>
  <si>
    <t>PDR252位・TDR４位</t>
  </si>
  <si>
    <t>怪異譚 03</t>
  </si>
  <si>
    <t>with 怪異譚 【緋桜】</t>
  </si>
  <si>
    <t>TDR15位</t>
  </si>
  <si>
    <t>伺か 14</t>
  </si>
  <si>
    <t>【Taromati：橘花】</t>
  </si>
  <si>
    <t>PDR189位・TDR１位</t>
  </si>
  <si>
    <t>月見食堂記 024</t>
  </si>
  <si>
    <t>伺か 13</t>
  </si>
  <si>
    <t>【双子のエルフ】</t>
  </si>
  <si>
    <t>TDR９位</t>
  </si>
  <si>
    <t>竜の娘</t>
  </si>
  <si>
    <t>【版元：朝霞さん】</t>
  </si>
  <si>
    <t>月見食堂記 023</t>
  </si>
  <si>
    <t>月見食堂記 022</t>
  </si>
  <si>
    <t>【雪紐】</t>
  </si>
  <si>
    <t>TDR16位</t>
  </si>
  <si>
    <t>アニメ 02</t>
  </si>
  <si>
    <t>【大正野球娘：小梅】</t>
  </si>
  <si>
    <t>PDR254位・TDR14位</t>
  </si>
  <si>
    <t>月見食堂記 021</t>
  </si>
  <si>
    <t>【鏡市遠征録】</t>
  </si>
  <si>
    <t>月見食堂記 020</t>
  </si>
  <si>
    <t>【暑中見舞い】</t>
  </si>
  <si>
    <t>PDR206位・TDR３位</t>
  </si>
  <si>
    <t>月見食堂記 019</t>
  </si>
  <si>
    <t>【むすめいど】</t>
  </si>
  <si>
    <t>朱里・水華</t>
  </si>
  <si>
    <t>【版元：観城さん】</t>
  </si>
  <si>
    <t>ふたば 04</t>
  </si>
  <si>
    <t>【Ｏｓ娘：大婆様】</t>
  </si>
  <si>
    <t>PDR248位・</t>
  </si>
  <si>
    <t>ゲーム 04</t>
  </si>
  <si>
    <t>【イリスのアトリエ：ゼルダリア＆ノルン】</t>
  </si>
  <si>
    <t>TDR11位</t>
  </si>
  <si>
    <t>伺か 12</t>
  </si>
  <si>
    <t>【Emily/Phase4：エミリー】</t>
  </si>
  <si>
    <t>シルフィード</t>
  </si>
  <si>
    <t>【シルフィードのアトリエ：シルフィード＆プリムローズ】</t>
  </si>
  <si>
    <t>ゲーム 03</t>
  </si>
  <si>
    <t>【パワポケ：シズヤ】</t>
  </si>
  <si>
    <t>アニメ 01</t>
  </si>
  <si>
    <t>【ドルアーガの塔：メルト＆クーパ】</t>
  </si>
  <si>
    <t>月見食堂記 018</t>
  </si>
  <si>
    <t>【モデルケース：評価不要】</t>
  </si>
  <si>
    <t>月見食堂記 017</t>
  </si>
  <si>
    <t>TDR10位</t>
  </si>
  <si>
    <t>月見食堂記 016</t>
  </si>
  <si>
    <t>PDR234位・TDR７位</t>
  </si>
  <si>
    <t>月見食堂記 015</t>
  </si>
  <si>
    <t>TDR３位</t>
  </si>
  <si>
    <t>月見食堂記 014</t>
  </si>
  <si>
    <t>ふたば 03</t>
  </si>
  <si>
    <t>【Ｏｓ娘：お壱さん＆大婆様】</t>
  </si>
  <si>
    <t>そのほか 05</t>
  </si>
  <si>
    <t>【寒中見舞い】</t>
  </si>
  <si>
    <t>そのほか 04</t>
  </si>
  <si>
    <t>PDR114位・TDR４位</t>
  </si>
  <si>
    <t>怪異譚 02</t>
  </si>
  <si>
    <t>【日ノ丸】</t>
  </si>
  <si>
    <t>伺か 11</t>
  </si>
  <si>
    <t>【鉄の夢：栄子】</t>
  </si>
  <si>
    <t>月見食堂記 013</t>
  </si>
  <si>
    <t>月見食堂記 012</t>
  </si>
  <si>
    <t>ゲーム 02</t>
  </si>
  <si>
    <t>【スグリ：スグリ＆ヒメ】</t>
  </si>
  <si>
    <t>コニア</t>
  </si>
  <si>
    <t>【版元：たはるさん】</t>
  </si>
  <si>
    <t>伺か 10</t>
  </si>
  <si>
    <t>【Taromati：斗和】</t>
  </si>
  <si>
    <t>伺か 09</t>
  </si>
  <si>
    <t>【Taromati：橘花＆斗和】</t>
  </si>
  <si>
    <t>れあ</t>
  </si>
  <si>
    <t>伺か 08</t>
  </si>
  <si>
    <t>【空とあるゅう先生：空＆カナタ】</t>
  </si>
  <si>
    <t>漫画 01</t>
  </si>
  <si>
    <t>【ダイの大冒険：アバン先生】</t>
  </si>
  <si>
    <t>月見食堂記 011</t>
  </si>
  <si>
    <t>【篤蔵＆涼椰】</t>
  </si>
  <si>
    <t>マスコット 01</t>
  </si>
  <si>
    <t>【みったん】</t>
  </si>
  <si>
    <t>TDR７位</t>
  </si>
  <si>
    <t>読参 01</t>
  </si>
  <si>
    <t>【Girls the Gathering：和美＆ことり】</t>
  </si>
  <si>
    <t>ふたば 02</t>
  </si>
  <si>
    <t>伺か 07</t>
  </si>
  <si>
    <t>【Milky Season：みるく＆ましゅまろ】</t>
  </si>
  <si>
    <t>伺か 06</t>
  </si>
  <si>
    <t>【イクサイス・ゼロ：ゼロ】</t>
  </si>
  <si>
    <t>月見食堂記 010</t>
  </si>
  <si>
    <t>PDR158位・TDR19位</t>
  </si>
  <si>
    <t>伺か 05</t>
  </si>
  <si>
    <t>セイリオス</t>
  </si>
  <si>
    <t>【版元：ノリアキさん】</t>
  </si>
  <si>
    <t>そのほか 03</t>
  </si>
  <si>
    <t>【未弥】</t>
  </si>
  <si>
    <t>獣耳３人娘</t>
  </si>
  <si>
    <t>【版元：塩芋さん】</t>
  </si>
  <si>
    <t>伺か 04</t>
  </si>
  <si>
    <t>【月夜のおとぎばなし】</t>
  </si>
  <si>
    <t>月見食堂記 009</t>
  </si>
  <si>
    <t>そのほか 02</t>
  </si>
  <si>
    <t>【Index】</t>
  </si>
  <si>
    <t>月見食堂記 008</t>
  </si>
  <si>
    <t>そのほか 01</t>
  </si>
  <si>
    <t>【由紀】</t>
  </si>
  <si>
    <t>伺か 03</t>
  </si>
  <si>
    <t>月見食堂記 007</t>
  </si>
  <si>
    <t>PDR152位</t>
  </si>
  <si>
    <t>月見食堂記 006</t>
  </si>
  <si>
    <t>【緋桜＆未弥】</t>
  </si>
  <si>
    <t>怪異譚 01</t>
  </si>
  <si>
    <t>月見食堂記 005</t>
  </si>
  <si>
    <t>ゲーム 01</t>
  </si>
  <si>
    <t>【大正もののけ異聞録：鈴音】</t>
  </si>
  <si>
    <t>ふたば 01</t>
  </si>
  <si>
    <t>伺か 02</t>
  </si>
  <si>
    <t>【さくらとうにゅう：さくら＆うにゅう】</t>
  </si>
  <si>
    <t>メユ</t>
  </si>
  <si>
    <t>【メユ】</t>
  </si>
  <si>
    <t>月見食堂記 004</t>
  </si>
  <si>
    <t>れちぇ</t>
  </si>
  <si>
    <t>【れちぇ】</t>
  </si>
  <si>
    <t>すいれん</t>
  </si>
  <si>
    <t>【すいれん】</t>
  </si>
  <si>
    <t>月見食堂記 003</t>
  </si>
  <si>
    <t>伺か 01</t>
  </si>
  <si>
    <t>月見食堂記 002</t>
  </si>
  <si>
    <t>月見食堂記 001</t>
  </si>
  <si>
    <t>平均値</t>
  </si>
  <si>
    <t>創作平均</t>
  </si>
  <si>
    <t>人様平均</t>
  </si>
  <si>
    <t>版権平均</t>
  </si>
  <si>
    <t>カテゴリ内トップ</t>
  </si>
  <si>
    <t>カテゴリ内ワースト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</si>
</sst>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0.0%"/>
    <numFmt numFmtId="167" formatCode="0.00_ "/>
    <numFmt numFmtId="168" formatCode="0_ "/>
  </numFmts>
  <fonts count="5">
    <font>
      <sz val="11"/>
      <name val="ＭＳ Ｐゴシック"/>
      <family val="3"/>
    </font>
    <font>
      <sz val="10"/>
      <name val="Arial"/>
      <family val="0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9"/>
      <color indexed="62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Protection="0">
      <alignment vertical="center"/>
    </xf>
  </cellStyleXfs>
  <cellXfs count="102">
    <xf numFmtId="164" fontId="0" fillId="0" borderId="0" xfId="0" applyAlignment="1">
      <alignment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horizontal="left" vertical="center"/>
    </xf>
    <xf numFmtId="164" fontId="2" fillId="2" borderId="1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/>
    </xf>
    <xf numFmtId="164" fontId="2" fillId="2" borderId="4" xfId="0" applyFont="1" applyFill="1" applyBorder="1" applyAlignment="1">
      <alignment horizontal="center" vertical="center"/>
    </xf>
    <xf numFmtId="164" fontId="2" fillId="2" borderId="5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left" vertical="center"/>
    </xf>
    <xf numFmtId="164" fontId="2" fillId="0" borderId="0" xfId="0" applyFont="1" applyAlignment="1">
      <alignment vertical="center"/>
    </xf>
    <xf numFmtId="164" fontId="2" fillId="0" borderId="6" xfId="0" applyFont="1" applyFill="1" applyBorder="1" applyAlignment="1">
      <alignment horizontal="center" vertical="center"/>
    </xf>
    <xf numFmtId="164" fontId="2" fillId="0" borderId="7" xfId="0" applyFont="1" applyFill="1" applyBorder="1" applyAlignment="1">
      <alignment horizontal="center" vertical="center"/>
    </xf>
    <xf numFmtId="164" fontId="2" fillId="0" borderId="8" xfId="0" applyFont="1" applyFill="1" applyBorder="1" applyAlignment="1">
      <alignment horizontal="center" vertical="center"/>
    </xf>
    <xf numFmtId="166" fontId="2" fillId="0" borderId="9" xfId="19" applyNumberFormat="1" applyFont="1" applyFill="1" applyBorder="1" applyAlignment="1" applyProtection="1">
      <alignment horizontal="center" vertical="center"/>
      <protection/>
    </xf>
    <xf numFmtId="164" fontId="2" fillId="0" borderId="10" xfId="0" applyFont="1" applyBorder="1" applyAlignment="1">
      <alignment horizontal="center" vertical="center"/>
    </xf>
    <xf numFmtId="164" fontId="2" fillId="3" borderId="6" xfId="0" applyFont="1" applyFill="1" applyBorder="1" applyAlignment="1">
      <alignment horizontal="center" vertical="center"/>
    </xf>
    <xf numFmtId="164" fontId="2" fillId="0" borderId="11" xfId="0" applyFont="1" applyBorder="1" applyAlignment="1">
      <alignment horizontal="left" vertical="center"/>
    </xf>
    <xf numFmtId="164" fontId="2" fillId="0" borderId="0" xfId="0" applyFont="1" applyAlignment="1">
      <alignment vertical="center"/>
    </xf>
    <xf numFmtId="164" fontId="2" fillId="0" borderId="12" xfId="0" applyFont="1" applyFill="1" applyBorder="1" applyAlignment="1">
      <alignment horizontal="center" vertical="center"/>
    </xf>
    <xf numFmtId="164" fontId="2" fillId="0" borderId="13" xfId="0" applyFont="1" applyFill="1" applyBorder="1" applyAlignment="1">
      <alignment horizontal="center" vertical="center"/>
    </xf>
    <xf numFmtId="164" fontId="2" fillId="0" borderId="14" xfId="0" applyFont="1" applyFill="1" applyBorder="1" applyAlignment="1">
      <alignment horizontal="center" vertical="center"/>
    </xf>
    <xf numFmtId="164" fontId="2" fillId="3" borderId="12" xfId="0" applyFont="1" applyFill="1" applyBorder="1" applyAlignment="1">
      <alignment horizontal="center" vertical="center"/>
    </xf>
    <xf numFmtId="164" fontId="2" fillId="0" borderId="10" xfId="0" applyFont="1" applyBorder="1" applyAlignment="1">
      <alignment horizontal="left" vertical="center"/>
    </xf>
    <xf numFmtId="164" fontId="2" fillId="0" borderId="15" xfId="0" applyFont="1" applyFill="1" applyBorder="1" applyAlignment="1">
      <alignment horizontal="center" vertical="center"/>
    </xf>
    <xf numFmtId="164" fontId="3" fillId="0" borderId="10" xfId="0" applyFont="1" applyBorder="1" applyAlignment="1">
      <alignment horizontal="center" vertical="center"/>
    </xf>
    <xf numFmtId="164" fontId="2" fillId="3" borderId="16" xfId="0" applyFont="1" applyFill="1" applyBorder="1" applyAlignment="1">
      <alignment horizontal="center" vertical="center"/>
    </xf>
    <xf numFmtId="164" fontId="2" fillId="0" borderId="17" xfId="0" applyFont="1" applyBorder="1" applyAlignment="1">
      <alignment horizontal="left" vertical="center"/>
    </xf>
    <xf numFmtId="164" fontId="2" fillId="0" borderId="18" xfId="0" applyFont="1" applyFill="1" applyBorder="1" applyAlignment="1">
      <alignment horizontal="center" vertical="center"/>
    </xf>
    <xf numFmtId="164" fontId="2" fillId="0" borderId="19" xfId="0" applyFont="1" applyFill="1" applyBorder="1" applyAlignment="1">
      <alignment horizontal="center" vertical="center"/>
    </xf>
    <xf numFmtId="164" fontId="2" fillId="0" borderId="20" xfId="0" applyFont="1" applyFill="1" applyBorder="1" applyAlignment="1">
      <alignment horizontal="center" vertical="center"/>
    </xf>
    <xf numFmtId="164" fontId="2" fillId="0" borderId="12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4" fontId="2" fillId="4" borderId="12" xfId="0" applyFont="1" applyFill="1" applyBorder="1" applyAlignment="1">
      <alignment horizontal="center" vertical="center"/>
    </xf>
    <xf numFmtId="164" fontId="2" fillId="4" borderId="13" xfId="0" applyFont="1" applyFill="1" applyBorder="1" applyAlignment="1">
      <alignment horizontal="center" vertical="center"/>
    </xf>
    <xf numFmtId="164" fontId="2" fillId="4" borderId="14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vertical="center"/>
    </xf>
    <xf numFmtId="164" fontId="2" fillId="0" borderId="21" xfId="0" applyFont="1" applyBorder="1" applyAlignment="1">
      <alignment horizontal="center" vertical="center"/>
    </xf>
    <xf numFmtId="164" fontId="4" fillId="0" borderId="10" xfId="0" applyFont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4" fontId="2" fillId="5" borderId="9" xfId="0" applyFont="1" applyFill="1" applyBorder="1" applyAlignment="1">
      <alignment horizontal="center" vertical="center"/>
    </xf>
    <xf numFmtId="164" fontId="2" fillId="5" borderId="22" xfId="0" applyFont="1" applyFill="1" applyBorder="1" applyAlignment="1">
      <alignment horizontal="center" vertical="center"/>
    </xf>
    <xf numFmtId="164" fontId="2" fillId="5" borderId="23" xfId="0" applyFont="1" applyFill="1" applyBorder="1" applyAlignment="1">
      <alignment horizontal="center" vertical="center"/>
    </xf>
    <xf numFmtId="167" fontId="2" fillId="5" borderId="13" xfId="0" applyNumberFormat="1" applyFont="1" applyFill="1" applyBorder="1" applyAlignment="1">
      <alignment horizontal="center" vertical="center"/>
    </xf>
    <xf numFmtId="168" fontId="2" fillId="5" borderId="24" xfId="0" applyNumberFormat="1" applyFont="1" applyFill="1" applyBorder="1" applyAlignment="1">
      <alignment horizontal="center" vertical="center"/>
    </xf>
    <xf numFmtId="164" fontId="2" fillId="0" borderId="25" xfId="0" applyFont="1" applyBorder="1" applyAlignment="1">
      <alignment horizontal="left" vertical="center"/>
    </xf>
    <xf numFmtId="164" fontId="2" fillId="0" borderId="9" xfId="0" applyFont="1" applyFill="1" applyBorder="1" applyAlignment="1">
      <alignment horizontal="center" vertical="center"/>
    </xf>
    <xf numFmtId="164" fontId="2" fillId="0" borderId="26" xfId="0" applyFont="1" applyFill="1" applyBorder="1" applyAlignment="1">
      <alignment horizontal="center" vertical="center"/>
    </xf>
    <xf numFmtId="168" fontId="2" fillId="0" borderId="14" xfId="0" applyNumberFormat="1" applyFont="1" applyFill="1" applyBorder="1" applyAlignment="1">
      <alignment horizontal="center" vertical="center"/>
    </xf>
    <xf numFmtId="164" fontId="2" fillId="0" borderId="22" xfId="0" applyFont="1" applyFill="1" applyBorder="1" applyAlignment="1">
      <alignment horizontal="center" vertical="center"/>
    </xf>
    <xf numFmtId="164" fontId="2" fillId="0" borderId="23" xfId="0" applyFont="1" applyFill="1" applyBorder="1" applyAlignment="1">
      <alignment horizontal="center" vertical="center"/>
    </xf>
    <xf numFmtId="168" fontId="2" fillId="0" borderId="24" xfId="0" applyNumberFormat="1" applyFont="1" applyFill="1" applyBorder="1" applyAlignment="1">
      <alignment horizontal="center" vertical="center"/>
    </xf>
    <xf numFmtId="164" fontId="3" fillId="0" borderId="25" xfId="0" applyFont="1" applyBorder="1" applyAlignment="1">
      <alignment horizontal="left" vertical="center"/>
    </xf>
    <xf numFmtId="164" fontId="2" fillId="4" borderId="9" xfId="0" applyFont="1" applyFill="1" applyBorder="1" applyAlignment="1">
      <alignment horizontal="center" vertical="center"/>
    </xf>
    <xf numFmtId="164" fontId="2" fillId="4" borderId="22" xfId="0" applyFont="1" applyFill="1" applyBorder="1" applyAlignment="1">
      <alignment horizontal="center" vertical="center"/>
    </xf>
    <xf numFmtId="164" fontId="2" fillId="4" borderId="23" xfId="0" applyFont="1" applyFill="1" applyBorder="1" applyAlignment="1">
      <alignment horizontal="center" vertical="center"/>
    </xf>
    <xf numFmtId="167" fontId="2" fillId="4" borderId="13" xfId="0" applyNumberFormat="1" applyFont="1" applyFill="1" applyBorder="1" applyAlignment="1">
      <alignment horizontal="center" vertical="center"/>
    </xf>
    <xf numFmtId="168" fontId="2" fillId="4" borderId="24" xfId="0" applyNumberFormat="1" applyFont="1" applyFill="1" applyBorder="1" applyAlignment="1">
      <alignment horizontal="center" vertical="center"/>
    </xf>
    <xf numFmtId="164" fontId="3" fillId="0" borderId="11" xfId="0" applyFont="1" applyBorder="1" applyAlignment="1">
      <alignment horizontal="center" vertical="center"/>
    </xf>
    <xf numFmtId="164" fontId="2" fillId="4" borderId="26" xfId="0" applyFont="1" applyFill="1" applyBorder="1" applyAlignment="1">
      <alignment horizontal="center" vertical="center"/>
    </xf>
    <xf numFmtId="168" fontId="2" fillId="4" borderId="14" xfId="0" applyNumberFormat="1" applyFont="1" applyFill="1" applyBorder="1" applyAlignment="1">
      <alignment horizontal="center" vertical="center"/>
    </xf>
    <xf numFmtId="164" fontId="2" fillId="0" borderId="0" xfId="0" applyFont="1" applyFill="1" applyAlignment="1">
      <alignment horizontal="center" vertical="center"/>
    </xf>
    <xf numFmtId="164" fontId="2" fillId="5" borderId="12" xfId="0" applyFont="1" applyFill="1" applyBorder="1" applyAlignment="1">
      <alignment horizontal="center" vertical="center"/>
    </xf>
    <xf numFmtId="164" fontId="2" fillId="5" borderId="26" xfId="0" applyFont="1" applyFill="1" applyBorder="1" applyAlignment="1">
      <alignment horizontal="center" vertical="center"/>
    </xf>
    <xf numFmtId="164" fontId="2" fillId="5" borderId="13" xfId="0" applyFont="1" applyFill="1" applyBorder="1" applyAlignment="1">
      <alignment horizontal="center" vertical="center"/>
    </xf>
    <xf numFmtId="168" fontId="2" fillId="5" borderId="14" xfId="0" applyNumberFormat="1" applyFont="1" applyFill="1" applyBorder="1" applyAlignment="1">
      <alignment horizontal="center" vertical="center"/>
    </xf>
    <xf numFmtId="166" fontId="2" fillId="0" borderId="12" xfId="19" applyNumberFormat="1" applyFont="1" applyFill="1" applyBorder="1" applyAlignment="1" applyProtection="1">
      <alignment horizontal="center" vertical="center"/>
      <protection/>
    </xf>
    <xf numFmtId="164" fontId="2" fillId="0" borderId="0" xfId="0" applyFont="1" applyBorder="1" applyAlignment="1">
      <alignment horizontal="center" vertical="center"/>
    </xf>
    <xf numFmtId="167" fontId="2" fillId="0" borderId="23" xfId="0" applyNumberFormat="1" applyFont="1" applyFill="1" applyBorder="1" applyAlignment="1">
      <alignment horizontal="center" vertical="center"/>
    </xf>
    <xf numFmtId="166" fontId="2" fillId="0" borderId="27" xfId="19" applyNumberFormat="1" applyFont="1" applyFill="1" applyBorder="1" applyAlignment="1" applyProtection="1">
      <alignment horizontal="center" vertical="center"/>
      <protection/>
    </xf>
    <xf numFmtId="164" fontId="2" fillId="0" borderId="27" xfId="0" applyFont="1" applyFill="1" applyBorder="1" applyAlignment="1">
      <alignment horizontal="center" vertical="center"/>
    </xf>
    <xf numFmtId="164" fontId="2" fillId="0" borderId="28" xfId="0" applyFont="1" applyFill="1" applyBorder="1" applyAlignment="1">
      <alignment horizontal="center" vertical="center"/>
    </xf>
    <xf numFmtId="164" fontId="2" fillId="0" borderId="29" xfId="0" applyFont="1" applyFill="1" applyBorder="1" applyAlignment="1">
      <alignment horizontal="center" vertical="center"/>
    </xf>
    <xf numFmtId="167" fontId="2" fillId="0" borderId="29" xfId="0" applyNumberFormat="1" applyFont="1" applyFill="1" applyBorder="1" applyAlignment="1">
      <alignment horizontal="center" vertical="center"/>
    </xf>
    <xf numFmtId="168" fontId="2" fillId="0" borderId="30" xfId="0" applyNumberFormat="1" applyFont="1" applyFill="1" applyBorder="1" applyAlignment="1">
      <alignment horizontal="center" vertical="center"/>
    </xf>
    <xf numFmtId="164" fontId="2" fillId="6" borderId="1" xfId="0" applyFont="1" applyFill="1" applyBorder="1" applyAlignment="1">
      <alignment horizontal="center" vertical="center"/>
    </xf>
    <xf numFmtId="164" fontId="2" fillId="6" borderId="31" xfId="0" applyFont="1" applyFill="1" applyBorder="1" applyAlignment="1">
      <alignment horizontal="center" vertical="center"/>
    </xf>
    <xf numFmtId="167" fontId="2" fillId="6" borderId="31" xfId="0" applyNumberFormat="1" applyFont="1" applyFill="1" applyBorder="1" applyAlignment="1">
      <alignment horizontal="center" vertical="center"/>
    </xf>
    <xf numFmtId="167" fontId="2" fillId="6" borderId="3" xfId="0" applyNumberFormat="1" applyFont="1" applyFill="1" applyBorder="1" applyAlignment="1">
      <alignment horizontal="center" vertical="center"/>
    </xf>
    <xf numFmtId="167" fontId="2" fillId="6" borderId="4" xfId="0" applyNumberFormat="1" applyFont="1" applyFill="1" applyBorder="1" applyAlignment="1">
      <alignment horizontal="center" vertical="center"/>
    </xf>
    <xf numFmtId="166" fontId="2" fillId="0" borderId="16" xfId="19" applyNumberFormat="1" applyFont="1" applyFill="1" applyBorder="1" applyAlignment="1" applyProtection="1">
      <alignment horizontal="center" vertical="center"/>
      <protection/>
    </xf>
    <xf numFmtId="164" fontId="2" fillId="0" borderId="16" xfId="0" applyFont="1" applyBorder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64" fontId="2" fillId="0" borderId="32" xfId="0" applyFont="1" applyFill="1" applyBorder="1" applyAlignment="1">
      <alignment horizontal="center" vertical="center"/>
    </xf>
    <xf numFmtId="167" fontId="2" fillId="0" borderId="33" xfId="0" applyNumberFormat="1" applyFont="1" applyFill="1" applyBorder="1" applyAlignment="1">
      <alignment horizontal="center" vertical="center"/>
    </xf>
    <xf numFmtId="167" fontId="2" fillId="7" borderId="7" xfId="0" applyNumberFormat="1" applyFont="1" applyFill="1" applyBorder="1" applyAlignment="1">
      <alignment horizontal="center" vertical="center"/>
    </xf>
    <xf numFmtId="167" fontId="2" fillId="7" borderId="8" xfId="0" applyNumberFormat="1" applyFont="1" applyFill="1" applyBorder="1" applyAlignment="1">
      <alignment horizontal="center" vertical="center"/>
    </xf>
    <xf numFmtId="164" fontId="2" fillId="5" borderId="34" xfId="0" applyFont="1" applyFill="1" applyBorder="1" applyAlignment="1">
      <alignment horizontal="center" vertical="center"/>
    </xf>
    <xf numFmtId="167" fontId="2" fillId="0" borderId="35" xfId="0" applyNumberFormat="1" applyFont="1" applyFill="1" applyBorder="1" applyAlignment="1">
      <alignment horizontal="center" vertical="center"/>
    </xf>
    <xf numFmtId="167" fontId="2" fillId="8" borderId="13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4" fontId="2" fillId="4" borderId="16" xfId="0" applyFont="1" applyFill="1" applyBorder="1" applyAlignment="1">
      <alignment horizontal="center" vertical="center"/>
    </xf>
    <xf numFmtId="164" fontId="2" fillId="4" borderId="36" xfId="0" applyFont="1" applyFill="1" applyBorder="1" applyAlignment="1">
      <alignment horizontal="center" vertical="center"/>
    </xf>
    <xf numFmtId="167" fontId="2" fillId="7" borderId="37" xfId="0" applyNumberFormat="1" applyFont="1" applyFill="1" applyBorder="1" applyAlignment="1">
      <alignment horizontal="center" vertical="center"/>
    </xf>
    <xf numFmtId="167" fontId="2" fillId="0" borderId="38" xfId="0" applyNumberFormat="1" applyFont="1" applyFill="1" applyBorder="1" applyAlignment="1">
      <alignment horizontal="center" vertical="center"/>
    </xf>
    <xf numFmtId="167" fontId="2" fillId="8" borderId="38" xfId="0" applyNumberFormat="1" applyFont="1" applyFill="1" applyBorder="1" applyAlignment="1">
      <alignment horizontal="center" vertical="center"/>
    </xf>
    <xf numFmtId="167" fontId="2" fillId="8" borderId="39" xfId="0" applyNumberFormat="1" applyFont="1" applyFill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horizontal="left" vertical="center"/>
    </xf>
    <xf numFmtId="164" fontId="2" fillId="7" borderId="6" xfId="0" applyFont="1" applyFill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2" fillId="8" borderId="1" xfId="0" applyFont="1" applyFill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66"/>
      <rgbColor rgb="00CC99FF"/>
      <rgbColor rgb="00FFCC99"/>
      <rgbColor rgb="003366FF"/>
      <rgbColor rgb="0047B8B8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127"/>
  <sheetViews>
    <sheetView tabSelected="1" workbookViewId="0" topLeftCell="A1">
      <selection activeCell="O34" sqref="O33:O34"/>
    </sheetView>
  </sheetViews>
  <sheetFormatPr defaultColWidth="9.00390625" defaultRowHeight="13.5"/>
  <cols>
    <col min="1" max="1" width="4.75390625" style="1" customWidth="1"/>
    <col min="2" max="2" width="14.125" style="1" customWidth="1"/>
    <col min="3" max="3" width="7.50390625" style="1" customWidth="1"/>
    <col min="4" max="4" width="6.75390625" style="1" customWidth="1"/>
    <col min="5" max="5" width="6.00390625" style="1" customWidth="1"/>
    <col min="6" max="6" width="6.75390625" style="1" customWidth="1"/>
    <col min="7" max="9" width="6.00390625" style="1" customWidth="1"/>
    <col min="10" max="10" width="36.875" style="2" customWidth="1"/>
    <col min="11" max="11" width="23.25390625" style="1" customWidth="1"/>
    <col min="12" max="12" width="9.00390625" style="1" customWidth="1"/>
    <col min="13" max="15" width="10.50390625" style="1" customWidth="1"/>
    <col min="16" max="16384" width="9.00390625" style="1" customWidth="1"/>
  </cols>
  <sheetData>
    <row r="2" spans="2:18" ht="13.5">
      <c r="B2" s="3" t="s">
        <v>0</v>
      </c>
      <c r="C2" s="3" t="s">
        <v>1</v>
      </c>
      <c r="D2" s="4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6" t="s">
        <v>7</v>
      </c>
      <c r="J2" s="1" t="s">
        <v>8</v>
      </c>
      <c r="K2" s="1" t="s">
        <v>9</v>
      </c>
      <c r="L2" s="3" t="s">
        <v>10</v>
      </c>
      <c r="M2" s="7" t="s">
        <v>11</v>
      </c>
      <c r="O2" s="8" t="s">
        <v>12</v>
      </c>
      <c r="P2" s="8"/>
      <c r="Q2" s="8"/>
      <c r="R2" s="8"/>
    </row>
    <row r="3" spans="1:19" ht="13.5">
      <c r="A3" s="9"/>
      <c r="B3" s="10" t="s">
        <v>13</v>
      </c>
      <c r="C3" s="10" t="s">
        <v>14</v>
      </c>
      <c r="D3" s="11">
        <v>768</v>
      </c>
      <c r="E3" s="11">
        <v>128</v>
      </c>
      <c r="F3" s="11">
        <v>1271</v>
      </c>
      <c r="G3" s="11">
        <f>F3/E3</f>
        <v>9.9296875</v>
      </c>
      <c r="H3" s="11">
        <v>36</v>
      </c>
      <c r="I3" s="12">
        <v>14</v>
      </c>
      <c r="J3" s="9" t="s">
        <v>15</v>
      </c>
      <c r="K3" s="1" t="s">
        <v>16</v>
      </c>
      <c r="L3" s="13">
        <f>E3/(H3*2)</f>
        <v>1.7777777777777777</v>
      </c>
      <c r="M3" s="14" t="s">
        <v>17</v>
      </c>
      <c r="O3" s="15" t="s">
        <v>18</v>
      </c>
      <c r="P3" s="16" t="s">
        <v>19</v>
      </c>
      <c r="Q3" s="16"/>
      <c r="R3" s="16"/>
      <c r="S3" s="17"/>
    </row>
    <row r="4" spans="1:18" ht="13.5">
      <c r="A4" s="9"/>
      <c r="B4" s="18" t="s">
        <v>20</v>
      </c>
      <c r="C4" s="18" t="s">
        <v>14</v>
      </c>
      <c r="D4" s="19">
        <v>1088</v>
      </c>
      <c r="E4" s="19">
        <v>138</v>
      </c>
      <c r="F4" s="19">
        <v>1362</v>
      </c>
      <c r="G4" s="19">
        <f>F4/E4</f>
        <v>9.869565217391305</v>
      </c>
      <c r="H4" s="19">
        <v>41</v>
      </c>
      <c r="I4" s="20">
        <v>16</v>
      </c>
      <c r="J4" s="2" t="s">
        <v>21</v>
      </c>
      <c r="K4" s="1" t="s">
        <v>22</v>
      </c>
      <c r="L4" s="13">
        <f>E4/(H4*2)</f>
        <v>1.6829268292682926</v>
      </c>
      <c r="M4" s="14" t="s">
        <v>17</v>
      </c>
      <c r="O4" s="21" t="s">
        <v>17</v>
      </c>
      <c r="P4" s="22" t="s">
        <v>23</v>
      </c>
      <c r="Q4" s="22"/>
      <c r="R4" s="22"/>
    </row>
    <row r="5" spans="1:18" ht="13.5">
      <c r="A5" s="9"/>
      <c r="B5" s="18" t="s">
        <v>24</v>
      </c>
      <c r="C5" s="18" t="s">
        <v>14</v>
      </c>
      <c r="D5" s="19">
        <v>1279</v>
      </c>
      <c r="E5" s="19">
        <v>142</v>
      </c>
      <c r="F5" s="19">
        <v>1414</v>
      </c>
      <c r="G5" s="19">
        <f>F5/E5</f>
        <v>9.95774647887324</v>
      </c>
      <c r="H5" s="19">
        <v>36</v>
      </c>
      <c r="I5" s="20">
        <v>16</v>
      </c>
      <c r="J5" s="9"/>
      <c r="K5" s="1" t="s">
        <v>25</v>
      </c>
      <c r="L5" s="13">
        <f>E5/(H5*2)</f>
        <v>1.9722222222222223</v>
      </c>
      <c r="M5" s="14" t="s">
        <v>17</v>
      </c>
      <c r="O5" s="21" t="s">
        <v>26</v>
      </c>
      <c r="P5" s="22" t="s">
        <v>27</v>
      </c>
      <c r="Q5" s="22"/>
      <c r="R5" s="22"/>
    </row>
    <row r="6" spans="1:18" ht="13.5">
      <c r="A6" s="9"/>
      <c r="B6" s="18" t="s">
        <v>28</v>
      </c>
      <c r="C6" s="18" t="s">
        <v>14</v>
      </c>
      <c r="D6" s="19">
        <v>1355</v>
      </c>
      <c r="E6" s="19">
        <v>158</v>
      </c>
      <c r="F6" s="19">
        <v>1560</v>
      </c>
      <c r="G6" s="19">
        <f>F6/E6</f>
        <v>9.873417721518987</v>
      </c>
      <c r="H6" s="19">
        <v>55</v>
      </c>
      <c r="I6" s="20">
        <v>20</v>
      </c>
      <c r="J6" s="9"/>
      <c r="K6" s="1" t="s">
        <v>29</v>
      </c>
      <c r="L6" s="13">
        <f>E6/(H6*2)</f>
        <v>1.4363636363636363</v>
      </c>
      <c r="M6" s="14" t="s">
        <v>17</v>
      </c>
      <c r="O6" s="21" t="s">
        <v>30</v>
      </c>
      <c r="P6" s="22" t="s">
        <v>31</v>
      </c>
      <c r="Q6" s="22"/>
      <c r="R6" s="22"/>
    </row>
    <row r="7" spans="1:18" ht="13.5">
      <c r="A7" s="9"/>
      <c r="B7" s="23" t="s">
        <v>32</v>
      </c>
      <c r="C7" s="18" t="s">
        <v>14</v>
      </c>
      <c r="D7" s="19">
        <v>1875</v>
      </c>
      <c r="E7" s="19">
        <v>195</v>
      </c>
      <c r="F7" s="19">
        <v>1938</v>
      </c>
      <c r="G7" s="19">
        <f>F7/E7</f>
        <v>9.938461538461539</v>
      </c>
      <c r="H7" s="19">
        <v>48</v>
      </c>
      <c r="I7" s="20">
        <v>20</v>
      </c>
      <c r="J7" s="9"/>
      <c r="K7" s="1" t="s">
        <v>33</v>
      </c>
      <c r="L7" s="13">
        <f>E7/(H7*2)</f>
        <v>2.03125</v>
      </c>
      <c r="M7" s="24" t="s">
        <v>26</v>
      </c>
      <c r="O7" s="25" t="s">
        <v>34</v>
      </c>
      <c r="P7" s="26" t="s">
        <v>35</v>
      </c>
      <c r="Q7" s="26"/>
      <c r="R7" s="26"/>
    </row>
    <row r="8" spans="1:13" ht="13.5">
      <c r="A8" s="9"/>
      <c r="B8" s="27" t="s">
        <v>36</v>
      </c>
      <c r="C8" s="27" t="s">
        <v>14</v>
      </c>
      <c r="D8" s="28">
        <v>2012</v>
      </c>
      <c r="E8" s="28">
        <v>220</v>
      </c>
      <c r="F8" s="28">
        <v>2191</v>
      </c>
      <c r="G8" s="28">
        <f>F8/E8</f>
        <v>9.959090909090909</v>
      </c>
      <c r="H8" s="28">
        <v>53</v>
      </c>
      <c r="I8" s="29">
        <v>18</v>
      </c>
      <c r="J8" s="9" t="s">
        <v>37</v>
      </c>
      <c r="K8" s="1" t="s">
        <v>38</v>
      </c>
      <c r="L8" s="13">
        <f>E8/(H8*2)</f>
        <v>2.0754716981132075</v>
      </c>
      <c r="M8" s="24" t="s">
        <v>26</v>
      </c>
    </row>
    <row r="9" spans="1:13" ht="13.5">
      <c r="A9" s="9"/>
      <c r="B9" s="27" t="s">
        <v>39</v>
      </c>
      <c r="C9" s="18" t="s">
        <v>14</v>
      </c>
      <c r="D9" s="19">
        <v>1359</v>
      </c>
      <c r="E9" s="19">
        <v>164</v>
      </c>
      <c r="F9" s="19">
        <v>1632</v>
      </c>
      <c r="G9" s="19">
        <f>F9/E9</f>
        <v>9.951219512195122</v>
      </c>
      <c r="H9" s="19">
        <v>36</v>
      </c>
      <c r="I9" s="20">
        <v>16</v>
      </c>
      <c r="J9" s="9" t="s">
        <v>37</v>
      </c>
      <c r="K9" s="1" t="s">
        <v>40</v>
      </c>
      <c r="L9" s="13">
        <f>E9/(H9*2)</f>
        <v>2.2777777777777777</v>
      </c>
      <c r="M9" s="24" t="s">
        <v>26</v>
      </c>
    </row>
    <row r="10" spans="1:19" ht="13.5">
      <c r="A10" s="9"/>
      <c r="B10" s="30" t="s">
        <v>41</v>
      </c>
      <c r="C10" s="18" t="s">
        <v>14</v>
      </c>
      <c r="D10" s="19">
        <v>1175</v>
      </c>
      <c r="E10" s="19">
        <v>152</v>
      </c>
      <c r="F10" s="19">
        <v>1506</v>
      </c>
      <c r="G10" s="19">
        <f>F10/E10</f>
        <v>9.907894736842104</v>
      </c>
      <c r="H10" s="19">
        <v>32</v>
      </c>
      <c r="I10" s="20">
        <v>32</v>
      </c>
      <c r="J10" s="9"/>
      <c r="K10" s="1" t="s">
        <v>42</v>
      </c>
      <c r="L10" s="13">
        <f>E10/(H10*2)</f>
        <v>2.375</v>
      </c>
      <c r="M10" s="24" t="s">
        <v>26</v>
      </c>
      <c r="O10" s="31"/>
      <c r="P10" s="31"/>
      <c r="Q10" s="31"/>
      <c r="R10" s="31"/>
      <c r="S10" s="31"/>
    </row>
    <row r="11" spans="1:19" ht="13.5">
      <c r="A11" s="9"/>
      <c r="B11" s="32" t="s">
        <v>43</v>
      </c>
      <c r="C11" s="32" t="s">
        <v>44</v>
      </c>
      <c r="D11" s="33">
        <v>3726</v>
      </c>
      <c r="E11" s="33">
        <v>349</v>
      </c>
      <c r="F11" s="33">
        <v>3457</v>
      </c>
      <c r="G11" s="33">
        <f>F11/E11</f>
        <v>9.9054441260745</v>
      </c>
      <c r="H11" s="33">
        <v>120</v>
      </c>
      <c r="I11" s="34">
        <v>24</v>
      </c>
      <c r="J11" s="9" t="s">
        <v>45</v>
      </c>
      <c r="K11" s="1" t="s">
        <v>46</v>
      </c>
      <c r="L11" s="13">
        <f>E11/(H11*2)</f>
        <v>1.4541666666666666</v>
      </c>
      <c r="M11" s="14" t="s">
        <v>17</v>
      </c>
      <c r="O11" s="31"/>
      <c r="P11" s="35"/>
      <c r="Q11" s="35"/>
      <c r="R11" s="35"/>
      <c r="S11" s="31"/>
    </row>
    <row r="12" spans="1:19" ht="13.5">
      <c r="A12" s="9"/>
      <c r="B12" s="18" t="s">
        <v>47</v>
      </c>
      <c r="C12" s="18" t="s">
        <v>14</v>
      </c>
      <c r="D12" s="19">
        <v>1221</v>
      </c>
      <c r="E12" s="19">
        <v>163</v>
      </c>
      <c r="F12" s="19">
        <v>1607</v>
      </c>
      <c r="G12" s="19">
        <f>F12/E12</f>
        <v>9.858895705521473</v>
      </c>
      <c r="H12" s="19">
        <v>42</v>
      </c>
      <c r="I12" s="20">
        <v>24</v>
      </c>
      <c r="J12" s="9"/>
      <c r="K12" s="1" t="s">
        <v>48</v>
      </c>
      <c r="L12" s="13">
        <f>E12/(H12*2)</f>
        <v>1.9404761904761905</v>
      </c>
      <c r="M12" s="14" t="s">
        <v>17</v>
      </c>
      <c r="O12" s="31"/>
      <c r="P12" s="35"/>
      <c r="Q12" s="35"/>
      <c r="R12" s="35"/>
      <c r="S12" s="31"/>
    </row>
    <row r="13" spans="1:19" ht="13.5">
      <c r="A13" s="9"/>
      <c r="B13" s="30" t="s">
        <v>49</v>
      </c>
      <c r="C13" s="18" t="s">
        <v>14</v>
      </c>
      <c r="D13" s="19">
        <v>1198</v>
      </c>
      <c r="E13" s="19">
        <v>133</v>
      </c>
      <c r="F13" s="19">
        <v>1308</v>
      </c>
      <c r="G13" s="19">
        <f>F13/E13</f>
        <v>9.834586466165414</v>
      </c>
      <c r="H13" s="19">
        <v>42</v>
      </c>
      <c r="I13" s="20">
        <v>26</v>
      </c>
      <c r="J13" s="9"/>
      <c r="K13" s="1" t="s">
        <v>50</v>
      </c>
      <c r="L13" s="13">
        <f>E13/(H13*2)</f>
        <v>1.5833333333333333</v>
      </c>
      <c r="M13" s="14" t="s">
        <v>17</v>
      </c>
      <c r="O13" s="31"/>
      <c r="P13" s="35"/>
      <c r="Q13" s="35"/>
      <c r="R13" s="35"/>
      <c r="S13" s="31"/>
    </row>
    <row r="14" spans="1:19" ht="13.5">
      <c r="A14" s="9"/>
      <c r="B14" s="30" t="s">
        <v>51</v>
      </c>
      <c r="C14" s="18" t="s">
        <v>14</v>
      </c>
      <c r="D14" s="19">
        <v>1200</v>
      </c>
      <c r="E14" s="19">
        <v>164</v>
      </c>
      <c r="F14" s="19">
        <v>1622</v>
      </c>
      <c r="G14" s="19">
        <f>F14/E14</f>
        <v>9.890243902439025</v>
      </c>
      <c r="H14" s="19">
        <v>35</v>
      </c>
      <c r="I14" s="20">
        <v>32</v>
      </c>
      <c r="J14" s="9"/>
      <c r="L14" s="13">
        <f>E14/(H14*2)</f>
        <v>2.342857142857143</v>
      </c>
      <c r="M14" s="24" t="s">
        <v>26</v>
      </c>
      <c r="O14" s="31"/>
      <c r="P14" s="35"/>
      <c r="Q14" s="35"/>
      <c r="R14" s="35"/>
      <c r="S14" s="31"/>
    </row>
    <row r="15" spans="1:19" ht="13.5">
      <c r="A15" s="9"/>
      <c r="B15" s="30" t="s">
        <v>52</v>
      </c>
      <c r="C15" s="18" t="s">
        <v>14</v>
      </c>
      <c r="D15" s="19">
        <v>1044</v>
      </c>
      <c r="E15" s="19">
        <v>181</v>
      </c>
      <c r="F15" s="19">
        <v>1780</v>
      </c>
      <c r="G15" s="19">
        <f>F15/E15</f>
        <v>9.834254143646408</v>
      </c>
      <c r="H15" s="19">
        <v>31</v>
      </c>
      <c r="I15" s="20">
        <v>28</v>
      </c>
      <c r="J15" s="9"/>
      <c r="L15" s="13">
        <f>E15/(H15*2)</f>
        <v>2.9193548387096775</v>
      </c>
      <c r="M15" s="24" t="s">
        <v>26</v>
      </c>
      <c r="O15" s="31"/>
      <c r="P15" s="35"/>
      <c r="Q15" s="35"/>
      <c r="R15" s="35"/>
      <c r="S15" s="31"/>
    </row>
    <row r="16" spans="1:19" ht="13.5">
      <c r="A16" s="9"/>
      <c r="B16" s="30" t="s">
        <v>53</v>
      </c>
      <c r="C16" s="18" t="s">
        <v>14</v>
      </c>
      <c r="D16" s="19">
        <v>1093</v>
      </c>
      <c r="E16" s="19">
        <v>126</v>
      </c>
      <c r="F16" s="19">
        <v>1244</v>
      </c>
      <c r="G16" s="19">
        <f>F16/E16</f>
        <v>9.873015873015873</v>
      </c>
      <c r="H16" s="19">
        <v>24</v>
      </c>
      <c r="I16" s="20">
        <v>22</v>
      </c>
      <c r="J16" s="9"/>
      <c r="L16" s="13">
        <f>E16/(H16*2)</f>
        <v>2.625</v>
      </c>
      <c r="M16" s="24" t="s">
        <v>26</v>
      </c>
      <c r="O16" s="31"/>
      <c r="P16" s="31"/>
      <c r="Q16" s="31"/>
      <c r="R16" s="31"/>
      <c r="S16" s="31"/>
    </row>
    <row r="17" spans="1:19" ht="13.5">
      <c r="A17" s="9"/>
      <c r="B17" s="30" t="s">
        <v>54</v>
      </c>
      <c r="C17" s="18" t="s">
        <v>14</v>
      </c>
      <c r="D17" s="19">
        <v>1117</v>
      </c>
      <c r="E17" s="19">
        <v>139</v>
      </c>
      <c r="F17" s="19">
        <v>1372</v>
      </c>
      <c r="G17" s="19">
        <f>F17/E17</f>
        <v>9.870503597122303</v>
      </c>
      <c r="H17" s="19">
        <v>41</v>
      </c>
      <c r="I17" s="20">
        <v>20</v>
      </c>
      <c r="J17" s="9"/>
      <c r="L17" s="13">
        <f>E17/(H17*2)</f>
        <v>1.6951219512195121</v>
      </c>
      <c r="M17" s="14" t="s">
        <v>17</v>
      </c>
      <c r="O17" s="31"/>
      <c r="P17" s="31"/>
      <c r="Q17" s="31"/>
      <c r="R17" s="31"/>
      <c r="S17" s="31"/>
    </row>
    <row r="18" spans="1:19" ht="13.5">
      <c r="A18" s="9"/>
      <c r="B18" s="30" t="s">
        <v>55</v>
      </c>
      <c r="C18" s="18" t="s">
        <v>14</v>
      </c>
      <c r="D18" s="19">
        <v>1135</v>
      </c>
      <c r="E18" s="19">
        <v>155</v>
      </c>
      <c r="F18" s="19">
        <v>1520</v>
      </c>
      <c r="G18" s="19">
        <f>F18/E18</f>
        <v>9.806451612903226</v>
      </c>
      <c r="H18" s="19">
        <v>30</v>
      </c>
      <c r="I18" s="20">
        <v>22</v>
      </c>
      <c r="J18" s="9"/>
      <c r="L18" s="13">
        <f>E18/(H18*2)</f>
        <v>2.5833333333333335</v>
      </c>
      <c r="M18" s="24" t="s">
        <v>26</v>
      </c>
      <c r="O18" s="31"/>
      <c r="P18" s="31"/>
      <c r="Q18" s="31"/>
      <c r="R18" s="31"/>
      <c r="S18" s="31"/>
    </row>
    <row r="19" spans="1:13" ht="13.5">
      <c r="A19" s="9"/>
      <c r="B19" s="30" t="s">
        <v>56</v>
      </c>
      <c r="C19" s="18" t="s">
        <v>14</v>
      </c>
      <c r="D19" s="19">
        <v>1343</v>
      </c>
      <c r="E19" s="19">
        <v>153</v>
      </c>
      <c r="F19" s="19">
        <v>1508</v>
      </c>
      <c r="G19" s="19">
        <f>F19/E19</f>
        <v>9.856209150326798</v>
      </c>
      <c r="H19" s="19">
        <v>40</v>
      </c>
      <c r="I19" s="20">
        <v>26</v>
      </c>
      <c r="J19" s="9"/>
      <c r="L19" s="13">
        <f>E19/(H19*2)</f>
        <v>1.9125</v>
      </c>
      <c r="M19" s="14" t="s">
        <v>17</v>
      </c>
    </row>
    <row r="20" spans="1:13" ht="13.5">
      <c r="A20" s="9"/>
      <c r="B20" s="18" t="s">
        <v>57</v>
      </c>
      <c r="C20" s="18" t="s">
        <v>14</v>
      </c>
      <c r="D20" s="19">
        <v>1362</v>
      </c>
      <c r="E20" s="19">
        <v>144</v>
      </c>
      <c r="F20" s="19">
        <v>1425</v>
      </c>
      <c r="G20" s="19">
        <f>F20/E20</f>
        <v>9.895833333333334</v>
      </c>
      <c r="H20" s="19">
        <v>45</v>
      </c>
      <c r="I20" s="20">
        <v>17</v>
      </c>
      <c r="J20" s="9" t="s">
        <v>58</v>
      </c>
      <c r="L20" s="13">
        <f>E20/(H20*2)</f>
        <v>1.6</v>
      </c>
      <c r="M20" s="14" t="s">
        <v>17</v>
      </c>
    </row>
    <row r="21" spans="1:13" ht="13.5">
      <c r="A21" s="9"/>
      <c r="B21" s="30" t="s">
        <v>59</v>
      </c>
      <c r="C21" s="18" t="s">
        <v>14</v>
      </c>
      <c r="D21" s="19">
        <v>819</v>
      </c>
      <c r="E21" s="19">
        <v>124</v>
      </c>
      <c r="F21" s="19">
        <v>1220</v>
      </c>
      <c r="G21" s="19">
        <f>F21/E21</f>
        <v>9.838709677419354</v>
      </c>
      <c r="H21" s="19">
        <v>32</v>
      </c>
      <c r="I21" s="20">
        <v>25</v>
      </c>
      <c r="J21" s="9"/>
      <c r="L21" s="13">
        <f>E21/(H21*2)</f>
        <v>1.9375</v>
      </c>
      <c r="M21" s="14" t="s">
        <v>17</v>
      </c>
    </row>
    <row r="22" spans="1:13" ht="13.5">
      <c r="A22" s="9"/>
      <c r="B22" s="30" t="s">
        <v>60</v>
      </c>
      <c r="C22" s="18" t="s">
        <v>14</v>
      </c>
      <c r="D22" s="19">
        <v>944</v>
      </c>
      <c r="E22" s="19">
        <v>166</v>
      </c>
      <c r="F22" s="19">
        <v>1636</v>
      </c>
      <c r="G22" s="19">
        <f>F22/E22</f>
        <v>9.855421686746988</v>
      </c>
      <c r="H22" s="19">
        <v>40</v>
      </c>
      <c r="I22" s="20">
        <v>30</v>
      </c>
      <c r="J22" s="9"/>
      <c r="L22" s="13">
        <f>E22/(H22*2)</f>
        <v>2.075</v>
      </c>
      <c r="M22" s="24" t="s">
        <v>26</v>
      </c>
    </row>
    <row r="23" spans="1:13" ht="13.5">
      <c r="A23" s="9"/>
      <c r="B23" s="30" t="s">
        <v>61</v>
      </c>
      <c r="C23" s="18" t="s">
        <v>14</v>
      </c>
      <c r="D23" s="19">
        <v>616</v>
      </c>
      <c r="E23" s="19">
        <v>94</v>
      </c>
      <c r="F23" s="19">
        <v>930</v>
      </c>
      <c r="G23" s="19">
        <f>F23/E23</f>
        <v>9.893617021276595</v>
      </c>
      <c r="H23" s="19">
        <v>30</v>
      </c>
      <c r="I23" s="20">
        <v>6</v>
      </c>
      <c r="J23" s="9"/>
      <c r="L23" s="13">
        <f>E23/(H23*2)</f>
        <v>1.5666666666666667</v>
      </c>
      <c r="M23" s="14" t="s">
        <v>17</v>
      </c>
    </row>
    <row r="24" spans="1:13" ht="13.5">
      <c r="A24" s="9"/>
      <c r="B24" s="18" t="s">
        <v>62</v>
      </c>
      <c r="C24" s="18" t="s">
        <v>14</v>
      </c>
      <c r="D24" s="19">
        <v>1344</v>
      </c>
      <c r="E24" s="19">
        <v>219</v>
      </c>
      <c r="F24" s="19">
        <v>2180</v>
      </c>
      <c r="G24" s="19">
        <f>F24/E24</f>
        <v>9.954337899543379</v>
      </c>
      <c r="H24" s="19">
        <v>84</v>
      </c>
      <c r="I24" s="20">
        <v>64</v>
      </c>
      <c r="J24" s="9"/>
      <c r="K24" s="1" t="s">
        <v>63</v>
      </c>
      <c r="L24" s="13">
        <f>E24/(H24*2)</f>
        <v>1.3035714285714286</v>
      </c>
      <c r="M24" s="14" t="s">
        <v>17</v>
      </c>
    </row>
    <row r="25" spans="1:13" ht="13.5">
      <c r="A25" s="9"/>
      <c r="B25" s="18" t="s">
        <v>64</v>
      </c>
      <c r="C25" s="18" t="s">
        <v>14</v>
      </c>
      <c r="D25" s="19">
        <v>997</v>
      </c>
      <c r="E25" s="19">
        <v>110</v>
      </c>
      <c r="F25" s="19">
        <v>1088</v>
      </c>
      <c r="G25" s="19">
        <f>F25/E25</f>
        <v>9.89090909090909</v>
      </c>
      <c r="H25" s="19">
        <v>36</v>
      </c>
      <c r="I25" s="20">
        <v>20</v>
      </c>
      <c r="J25" s="9"/>
      <c r="L25" s="13">
        <f>E25/(H25*2)</f>
        <v>1.5277777777777777</v>
      </c>
      <c r="M25" s="14" t="s">
        <v>17</v>
      </c>
    </row>
    <row r="26" spans="1:13" ht="13.5">
      <c r="A26" s="36"/>
      <c r="B26" s="18" t="s">
        <v>65</v>
      </c>
      <c r="C26" s="18" t="s">
        <v>14</v>
      </c>
      <c r="D26" s="19">
        <v>1185</v>
      </c>
      <c r="E26" s="19">
        <v>141</v>
      </c>
      <c r="F26" s="19">
        <v>1383</v>
      </c>
      <c r="G26" s="19">
        <f>F26/E26</f>
        <v>9.808510638297872</v>
      </c>
      <c r="H26" s="19">
        <v>47</v>
      </c>
      <c r="I26" s="20">
        <v>24</v>
      </c>
      <c r="J26" s="9"/>
      <c r="L26" s="13">
        <f>E26/(H26*2)</f>
        <v>1.5</v>
      </c>
      <c r="M26" s="14" t="s">
        <v>17</v>
      </c>
    </row>
    <row r="27" spans="1:13" ht="13.5">
      <c r="A27" s="36"/>
      <c r="B27" s="18" t="s">
        <v>66</v>
      </c>
      <c r="C27" s="18" t="s">
        <v>14</v>
      </c>
      <c r="D27" s="19">
        <v>1264</v>
      </c>
      <c r="E27" s="19">
        <v>140</v>
      </c>
      <c r="F27" s="19">
        <v>1370</v>
      </c>
      <c r="G27" s="19">
        <f>F27/E27</f>
        <v>9.785714285714286</v>
      </c>
      <c r="H27" s="19">
        <v>55</v>
      </c>
      <c r="I27" s="20">
        <v>18</v>
      </c>
      <c r="J27" s="9"/>
      <c r="L27" s="13">
        <f>E27/(H27*2)</f>
        <v>1.2727272727272727</v>
      </c>
      <c r="M27" s="14" t="s">
        <v>17</v>
      </c>
    </row>
    <row r="28" spans="1:13" ht="13.5">
      <c r="A28" s="36"/>
      <c r="B28" s="18" t="s">
        <v>67</v>
      </c>
      <c r="C28" s="18" t="s">
        <v>14</v>
      </c>
      <c r="D28" s="19">
        <v>1591</v>
      </c>
      <c r="E28" s="19">
        <v>173</v>
      </c>
      <c r="F28" s="19">
        <v>1704</v>
      </c>
      <c r="G28" s="19">
        <f>F28/E28</f>
        <v>9.84971098265896</v>
      </c>
      <c r="H28" s="19">
        <v>60</v>
      </c>
      <c r="I28" s="20">
        <v>24</v>
      </c>
      <c r="J28" s="9"/>
      <c r="K28" s="1" t="s">
        <v>68</v>
      </c>
      <c r="L28" s="13">
        <f>E28/(H28*2)</f>
        <v>1.4416666666666667</v>
      </c>
      <c r="M28" s="14" t="s">
        <v>17</v>
      </c>
    </row>
    <row r="29" spans="1:13" ht="13.5">
      <c r="A29" s="36"/>
      <c r="B29" s="18" t="s">
        <v>69</v>
      </c>
      <c r="C29" s="18" t="s">
        <v>14</v>
      </c>
      <c r="D29" s="19">
        <v>2768</v>
      </c>
      <c r="E29" s="19">
        <v>233</v>
      </c>
      <c r="F29" s="19">
        <v>2308</v>
      </c>
      <c r="G29" s="19">
        <f>F29/E29</f>
        <v>9.905579399141631</v>
      </c>
      <c r="H29" s="19">
        <v>151</v>
      </c>
      <c r="I29" s="20">
        <v>16</v>
      </c>
      <c r="J29" s="9"/>
      <c r="K29" s="1" t="s">
        <v>70</v>
      </c>
      <c r="L29" s="13">
        <f>E29/(H29*2)</f>
        <v>0.7715231788079471</v>
      </c>
      <c r="M29" s="37" t="s">
        <v>18</v>
      </c>
    </row>
    <row r="30" spans="1:13" ht="13.5">
      <c r="A30" s="36"/>
      <c r="B30" s="18" t="s">
        <v>71</v>
      </c>
      <c r="C30" s="18" t="s">
        <v>14</v>
      </c>
      <c r="D30" s="19">
        <v>962</v>
      </c>
      <c r="E30" s="19">
        <v>144</v>
      </c>
      <c r="F30" s="19">
        <v>1427</v>
      </c>
      <c r="G30" s="38">
        <f>F30/E30</f>
        <v>9.909722222222221</v>
      </c>
      <c r="H30" s="19">
        <v>33</v>
      </c>
      <c r="I30" s="20">
        <v>16</v>
      </c>
      <c r="J30" s="9" t="s">
        <v>37</v>
      </c>
      <c r="L30" s="13">
        <f>E30/(H30*2)</f>
        <v>2.1818181818181817</v>
      </c>
      <c r="M30" s="24" t="s">
        <v>26</v>
      </c>
    </row>
    <row r="31" spans="1:13" ht="13.5">
      <c r="A31" s="36"/>
      <c r="B31" s="39" t="s">
        <v>72</v>
      </c>
      <c r="C31" s="39" t="s">
        <v>73</v>
      </c>
      <c r="D31" s="40">
        <v>868</v>
      </c>
      <c r="E31" s="41">
        <v>148</v>
      </c>
      <c r="F31" s="41">
        <v>1447</v>
      </c>
      <c r="G31" s="42">
        <f>F31/E31</f>
        <v>9.777027027027026</v>
      </c>
      <c r="H31" s="41">
        <v>32</v>
      </c>
      <c r="I31" s="43">
        <v>10</v>
      </c>
      <c r="J31" s="44" t="s">
        <v>74</v>
      </c>
      <c r="K31" s="1" t="s">
        <v>75</v>
      </c>
      <c r="L31" s="13">
        <f>E31/(H31*2)</f>
        <v>2.3125</v>
      </c>
      <c r="M31" s="24" t="s">
        <v>26</v>
      </c>
    </row>
    <row r="32" spans="1:13" ht="13.5">
      <c r="A32" s="36"/>
      <c r="B32" s="45" t="s">
        <v>76</v>
      </c>
      <c r="C32" s="45" t="s">
        <v>14</v>
      </c>
      <c r="D32" s="46">
        <v>1071</v>
      </c>
      <c r="E32" s="19">
        <v>128</v>
      </c>
      <c r="F32" s="19">
        <v>1271</v>
      </c>
      <c r="G32" s="38">
        <f>F32/E32</f>
        <v>9.9296875</v>
      </c>
      <c r="H32" s="19">
        <v>48</v>
      </c>
      <c r="I32" s="47">
        <v>20</v>
      </c>
      <c r="K32" s="1" t="s">
        <v>77</v>
      </c>
      <c r="L32" s="13">
        <f>E32/(H32*2)</f>
        <v>1.3333333333333333</v>
      </c>
      <c r="M32" s="14" t="s">
        <v>17</v>
      </c>
    </row>
    <row r="33" spans="1:13" ht="13.5">
      <c r="A33" s="36"/>
      <c r="B33" s="45" t="s">
        <v>78</v>
      </c>
      <c r="C33" s="45" t="s">
        <v>14</v>
      </c>
      <c r="D33" s="48">
        <v>1224</v>
      </c>
      <c r="E33" s="49">
        <v>134</v>
      </c>
      <c r="F33" s="49">
        <v>1326</v>
      </c>
      <c r="G33" s="38">
        <f>F33/E33</f>
        <v>9.895522388059701</v>
      </c>
      <c r="H33" s="49">
        <v>38</v>
      </c>
      <c r="I33" s="50">
        <v>20</v>
      </c>
      <c r="J33" s="51"/>
      <c r="L33" s="13">
        <f>E33/(H33*2)</f>
        <v>1.763157894736842</v>
      </c>
      <c r="M33" s="14" t="s">
        <v>17</v>
      </c>
    </row>
    <row r="34" spans="1:13" ht="13.5">
      <c r="A34" s="36"/>
      <c r="B34" s="45" t="s">
        <v>79</v>
      </c>
      <c r="C34" s="45" t="s">
        <v>14</v>
      </c>
      <c r="D34" s="48">
        <v>995</v>
      </c>
      <c r="E34" s="49">
        <v>119</v>
      </c>
      <c r="F34" s="49">
        <v>1186</v>
      </c>
      <c r="G34" s="38">
        <f>F34/E34</f>
        <v>9.966386554621849</v>
      </c>
      <c r="H34" s="49">
        <v>46</v>
      </c>
      <c r="I34" s="50">
        <v>25</v>
      </c>
      <c r="J34" s="44" t="s">
        <v>80</v>
      </c>
      <c r="L34" s="13">
        <f>E34/(H34*2)</f>
        <v>1.2934782608695652</v>
      </c>
      <c r="M34" s="14" t="s">
        <v>17</v>
      </c>
    </row>
    <row r="35" spans="1:13" ht="13.5">
      <c r="A35" s="36"/>
      <c r="B35" s="18" t="s">
        <v>81</v>
      </c>
      <c r="C35" s="18" t="s">
        <v>14</v>
      </c>
      <c r="D35" s="46">
        <v>1162</v>
      </c>
      <c r="E35" s="19">
        <v>119</v>
      </c>
      <c r="F35" s="19">
        <v>1172</v>
      </c>
      <c r="G35" s="38">
        <f>F35/E35</f>
        <v>9.84873949579832</v>
      </c>
      <c r="H35" s="19">
        <v>31</v>
      </c>
      <c r="I35" s="47">
        <v>17</v>
      </c>
      <c r="L35" s="13">
        <f>E35/(H35*2)</f>
        <v>1.9193548387096775</v>
      </c>
      <c r="M35" s="14" t="s">
        <v>17</v>
      </c>
    </row>
    <row r="36" spans="1:13" ht="13.5">
      <c r="A36" s="36"/>
      <c r="B36" s="18" t="s">
        <v>82</v>
      </c>
      <c r="C36" s="18" t="s">
        <v>14</v>
      </c>
      <c r="D36" s="48">
        <v>1542</v>
      </c>
      <c r="E36" s="49">
        <v>134</v>
      </c>
      <c r="F36" s="49">
        <v>1330</v>
      </c>
      <c r="G36" s="38">
        <f>F36/E36</f>
        <v>9.925373134328359</v>
      </c>
      <c r="H36" s="49">
        <v>28</v>
      </c>
      <c r="I36" s="50">
        <v>14</v>
      </c>
      <c r="J36" s="44" t="s">
        <v>83</v>
      </c>
      <c r="L36" s="13">
        <f>E36/(H36*2)</f>
        <v>2.392857142857143</v>
      </c>
      <c r="M36" s="24" t="s">
        <v>26</v>
      </c>
    </row>
    <row r="37" spans="1:13" ht="13.5">
      <c r="A37" s="36"/>
      <c r="B37" s="18" t="s">
        <v>84</v>
      </c>
      <c r="C37" s="18" t="s">
        <v>14</v>
      </c>
      <c r="D37" s="46">
        <v>1528</v>
      </c>
      <c r="E37" s="19">
        <v>132</v>
      </c>
      <c r="F37" s="19">
        <v>1312</v>
      </c>
      <c r="G37" s="38">
        <f>F37/E37</f>
        <v>9.93939393939394</v>
      </c>
      <c r="H37" s="19">
        <v>29</v>
      </c>
      <c r="I37" s="47">
        <v>11</v>
      </c>
      <c r="J37" s="2" t="s">
        <v>85</v>
      </c>
      <c r="L37" s="13">
        <f>E37/(H37*2)</f>
        <v>2.2758620689655173</v>
      </c>
      <c r="M37" s="24" t="s">
        <v>26</v>
      </c>
    </row>
    <row r="38" spans="1:13" ht="13.5">
      <c r="A38" s="36"/>
      <c r="B38" s="18" t="s">
        <v>86</v>
      </c>
      <c r="C38" s="18" t="s">
        <v>14</v>
      </c>
      <c r="D38" s="48">
        <v>1497</v>
      </c>
      <c r="E38" s="49">
        <v>138</v>
      </c>
      <c r="F38" s="49">
        <v>1352</v>
      </c>
      <c r="G38" s="38">
        <f>F38/E38</f>
        <v>9.797101449275363</v>
      </c>
      <c r="H38" s="49">
        <v>31</v>
      </c>
      <c r="I38" s="50">
        <v>14</v>
      </c>
      <c r="J38" s="44" t="s">
        <v>87</v>
      </c>
      <c r="L38" s="13">
        <f>E38/(H38*2)</f>
        <v>2.225806451612903</v>
      </c>
      <c r="M38" s="24" t="s">
        <v>26</v>
      </c>
    </row>
    <row r="39" spans="1:13" ht="13.5">
      <c r="A39" s="36"/>
      <c r="B39" s="18" t="s">
        <v>88</v>
      </c>
      <c r="C39" s="18" t="s">
        <v>14</v>
      </c>
      <c r="D39" s="48">
        <v>1636</v>
      </c>
      <c r="E39" s="49">
        <v>142</v>
      </c>
      <c r="F39" s="49">
        <v>1390</v>
      </c>
      <c r="G39" s="38">
        <f>F39/E39</f>
        <v>9.788732394366198</v>
      </c>
      <c r="H39" s="49">
        <v>30</v>
      </c>
      <c r="I39" s="50">
        <v>12</v>
      </c>
      <c r="J39" s="44" t="s">
        <v>58</v>
      </c>
      <c r="L39" s="13">
        <f>E39/(H39*2)</f>
        <v>2.3666666666666667</v>
      </c>
      <c r="M39" s="24" t="s">
        <v>26</v>
      </c>
    </row>
    <row r="40" spans="1:13" ht="13.5">
      <c r="A40" s="36"/>
      <c r="B40" s="18" t="s">
        <v>89</v>
      </c>
      <c r="C40" s="18" t="s">
        <v>14</v>
      </c>
      <c r="D40" s="46">
        <v>1851</v>
      </c>
      <c r="E40" s="19">
        <v>151</v>
      </c>
      <c r="F40" s="19">
        <v>1484</v>
      </c>
      <c r="G40" s="38">
        <f>F40/E40</f>
        <v>9.827814569536423</v>
      </c>
      <c r="H40" s="19">
        <v>37</v>
      </c>
      <c r="I40" s="47">
        <v>21</v>
      </c>
      <c r="J40" s="2" t="s">
        <v>21</v>
      </c>
      <c r="L40" s="13">
        <f>E40/(H40*2)</f>
        <v>2.0405405405405403</v>
      </c>
      <c r="M40" s="24" t="s">
        <v>26</v>
      </c>
    </row>
    <row r="41" spans="1:13" ht="13.5">
      <c r="A41" s="36"/>
      <c r="B41" s="45" t="s">
        <v>90</v>
      </c>
      <c r="C41" s="45" t="s">
        <v>14</v>
      </c>
      <c r="D41" s="48">
        <v>1422</v>
      </c>
      <c r="E41" s="49">
        <v>161</v>
      </c>
      <c r="F41" s="49">
        <v>1597</v>
      </c>
      <c r="G41" s="38">
        <f>F41/E41</f>
        <v>9.919254658385093</v>
      </c>
      <c r="H41" s="49">
        <v>39</v>
      </c>
      <c r="I41" s="50">
        <v>20</v>
      </c>
      <c r="J41" s="44" t="s">
        <v>91</v>
      </c>
      <c r="K41" s="1" t="s">
        <v>92</v>
      </c>
      <c r="L41" s="13">
        <f>E41/(H41*2)</f>
        <v>2.0641025641025643</v>
      </c>
      <c r="M41" s="24" t="s">
        <v>26</v>
      </c>
    </row>
    <row r="42" spans="1:13" ht="13.5">
      <c r="A42" s="36"/>
      <c r="B42" s="45" t="s">
        <v>93</v>
      </c>
      <c r="C42" s="45" t="s">
        <v>14</v>
      </c>
      <c r="D42" s="48">
        <v>1114</v>
      </c>
      <c r="E42" s="49">
        <v>109</v>
      </c>
      <c r="F42" s="49">
        <v>1080</v>
      </c>
      <c r="G42" s="38">
        <f>F42/E42</f>
        <v>9.908256880733944</v>
      </c>
      <c r="H42" s="49">
        <v>32</v>
      </c>
      <c r="I42" s="50">
        <v>19</v>
      </c>
      <c r="J42" s="44" t="s">
        <v>94</v>
      </c>
      <c r="K42" s="1" t="s">
        <v>95</v>
      </c>
      <c r="L42" s="13">
        <f>E42/(H42*2)</f>
        <v>1.703125</v>
      </c>
      <c r="M42" s="14" t="s">
        <v>17</v>
      </c>
    </row>
    <row r="43" spans="1:13" ht="13.5">
      <c r="A43" s="36"/>
      <c r="B43" s="52" t="s">
        <v>96</v>
      </c>
      <c r="C43" s="52" t="s">
        <v>44</v>
      </c>
      <c r="D43" s="53">
        <v>716</v>
      </c>
      <c r="E43" s="54">
        <v>79</v>
      </c>
      <c r="F43" s="54">
        <v>781</v>
      </c>
      <c r="G43" s="55">
        <f>F43/E43</f>
        <v>9.886075949367088</v>
      </c>
      <c r="H43" s="54">
        <v>24</v>
      </c>
      <c r="I43" s="56">
        <v>10</v>
      </c>
      <c r="J43" s="44" t="s">
        <v>97</v>
      </c>
      <c r="K43" s="1" t="s">
        <v>98</v>
      </c>
      <c r="L43" s="13">
        <f>E43/(H43*2)</f>
        <v>1.6458333333333333</v>
      </c>
      <c r="M43" s="14" t="s">
        <v>17</v>
      </c>
    </row>
    <row r="44" spans="1:13" ht="13.5">
      <c r="A44" s="36"/>
      <c r="B44" s="45" t="s">
        <v>99</v>
      </c>
      <c r="C44" s="45" t="s">
        <v>14</v>
      </c>
      <c r="D44" s="46">
        <v>768</v>
      </c>
      <c r="E44" s="19">
        <v>79</v>
      </c>
      <c r="F44" s="19">
        <v>784</v>
      </c>
      <c r="G44" s="38">
        <f>F44/E44</f>
        <v>9.924050632911392</v>
      </c>
      <c r="H44" s="19">
        <v>23</v>
      </c>
      <c r="I44" s="47">
        <v>19</v>
      </c>
      <c r="L44" s="13">
        <f>E44/(H44*2)</f>
        <v>1.7173913043478262</v>
      </c>
      <c r="M44" s="14" t="s">
        <v>17</v>
      </c>
    </row>
    <row r="45" spans="1:13" ht="13.5">
      <c r="A45" s="36"/>
      <c r="B45" s="45" t="s">
        <v>100</v>
      </c>
      <c r="C45" s="45" t="s">
        <v>14</v>
      </c>
      <c r="D45" s="48">
        <v>393</v>
      </c>
      <c r="E45" s="49">
        <v>47</v>
      </c>
      <c r="F45" s="49">
        <v>464</v>
      </c>
      <c r="G45" s="38">
        <f>F45/E45</f>
        <v>9.872340425531915</v>
      </c>
      <c r="H45" s="49">
        <v>7</v>
      </c>
      <c r="I45" s="50">
        <v>5</v>
      </c>
      <c r="J45" s="51" t="s">
        <v>101</v>
      </c>
      <c r="L45" s="13">
        <f>E45/(H45*2)</f>
        <v>3.357142857142857</v>
      </c>
      <c r="M45" s="57" t="s">
        <v>30</v>
      </c>
    </row>
    <row r="46" spans="1:13" ht="13.5">
      <c r="A46" s="36"/>
      <c r="B46" s="45" t="s">
        <v>102</v>
      </c>
      <c r="C46" s="45" t="s">
        <v>14</v>
      </c>
      <c r="D46" s="48">
        <v>676</v>
      </c>
      <c r="E46" s="49">
        <v>67</v>
      </c>
      <c r="F46" s="49">
        <v>649</v>
      </c>
      <c r="G46" s="38">
        <f>F46/E46</f>
        <v>9.686567164179104</v>
      </c>
      <c r="H46" s="49">
        <v>20</v>
      </c>
      <c r="I46" s="50">
        <v>19</v>
      </c>
      <c r="J46" s="44" t="s">
        <v>103</v>
      </c>
      <c r="L46" s="13">
        <f>E46/(H46*2)</f>
        <v>1.675</v>
      </c>
      <c r="M46" s="14" t="s">
        <v>17</v>
      </c>
    </row>
    <row r="47" spans="1:13" ht="13.5">
      <c r="A47" s="36"/>
      <c r="B47" s="18" t="s">
        <v>104</v>
      </c>
      <c r="C47" s="18" t="s">
        <v>14</v>
      </c>
      <c r="D47" s="46">
        <v>1257</v>
      </c>
      <c r="E47" s="19">
        <v>141</v>
      </c>
      <c r="F47" s="19">
        <v>1390</v>
      </c>
      <c r="G47" s="38">
        <f>F47/E47</f>
        <v>9.858156028368795</v>
      </c>
      <c r="H47" s="19">
        <v>57</v>
      </c>
      <c r="I47" s="47">
        <v>16</v>
      </c>
      <c r="K47" s="1" t="s">
        <v>105</v>
      </c>
      <c r="L47" s="13">
        <f>E47/(H47*2)</f>
        <v>1.236842105263158</v>
      </c>
      <c r="M47" s="14" t="s">
        <v>17</v>
      </c>
    </row>
    <row r="48" spans="1:13" ht="13.5">
      <c r="A48" s="36"/>
      <c r="B48" s="39" t="s">
        <v>106</v>
      </c>
      <c r="C48" s="39" t="s">
        <v>73</v>
      </c>
      <c r="D48" s="40">
        <v>975</v>
      </c>
      <c r="E48" s="41">
        <v>100</v>
      </c>
      <c r="F48" s="41">
        <v>992</v>
      </c>
      <c r="G48" s="42">
        <f>F48/E48</f>
        <v>9.92</v>
      </c>
      <c r="H48" s="41">
        <v>33</v>
      </c>
      <c r="I48" s="43">
        <v>16</v>
      </c>
      <c r="J48" s="44" t="s">
        <v>107</v>
      </c>
      <c r="K48" s="1" t="s">
        <v>108</v>
      </c>
      <c r="L48" s="13">
        <f>E48/(H48*2)</f>
        <v>1.5151515151515151</v>
      </c>
      <c r="M48" s="14" t="s">
        <v>17</v>
      </c>
    </row>
    <row r="49" spans="1:13" ht="13.5">
      <c r="A49" s="36"/>
      <c r="B49" s="32" t="s">
        <v>109</v>
      </c>
      <c r="C49" s="32" t="s">
        <v>44</v>
      </c>
      <c r="D49" s="58">
        <v>1665</v>
      </c>
      <c r="E49" s="33">
        <v>166</v>
      </c>
      <c r="F49" s="33">
        <v>1634</v>
      </c>
      <c r="G49" s="55">
        <f>F49/E49</f>
        <v>9.843373493975903</v>
      </c>
      <c r="H49" s="33">
        <v>66</v>
      </c>
      <c r="I49" s="59">
        <v>12</v>
      </c>
      <c r="J49" s="2" t="s">
        <v>110</v>
      </c>
      <c r="K49" s="60" t="s">
        <v>111</v>
      </c>
      <c r="L49" s="13">
        <f>E49/(H49*2)</f>
        <v>1.2575757575757576</v>
      </c>
      <c r="M49" s="14" t="s">
        <v>17</v>
      </c>
    </row>
    <row r="50" spans="1:13" ht="13.5">
      <c r="A50" s="36"/>
      <c r="B50" s="45" t="s">
        <v>112</v>
      </c>
      <c r="C50" s="45" t="s">
        <v>14</v>
      </c>
      <c r="D50" s="48">
        <v>566</v>
      </c>
      <c r="E50" s="49">
        <v>49</v>
      </c>
      <c r="F50" s="49">
        <v>484</v>
      </c>
      <c r="G50" s="38">
        <f>F50/E50</f>
        <v>9.877551020408163</v>
      </c>
      <c r="H50" s="49">
        <v>13</v>
      </c>
      <c r="I50" s="50">
        <v>12</v>
      </c>
      <c r="J50" s="44" t="s">
        <v>37</v>
      </c>
      <c r="L50" s="13">
        <f>E50/(H50*2)</f>
        <v>1.8846153846153846</v>
      </c>
      <c r="M50" s="14" t="s">
        <v>17</v>
      </c>
    </row>
    <row r="51" spans="1:13" ht="13.5">
      <c r="A51" s="36"/>
      <c r="B51" s="52" t="s">
        <v>113</v>
      </c>
      <c r="C51" s="52" t="s">
        <v>44</v>
      </c>
      <c r="D51" s="53">
        <v>707</v>
      </c>
      <c r="E51" s="54">
        <v>79</v>
      </c>
      <c r="F51" s="54">
        <v>776</v>
      </c>
      <c r="G51" s="55">
        <f>F51/E51</f>
        <v>9.822784810126583</v>
      </c>
      <c r="H51" s="54">
        <v>27</v>
      </c>
      <c r="I51" s="56">
        <v>4</v>
      </c>
      <c r="J51" s="44" t="s">
        <v>114</v>
      </c>
      <c r="K51" s="1" t="s">
        <v>115</v>
      </c>
      <c r="L51" s="13">
        <f>E51/(H51*2)</f>
        <v>1.462962962962963</v>
      </c>
      <c r="M51" s="14" t="s">
        <v>17</v>
      </c>
    </row>
    <row r="52" spans="1:13" ht="13.5">
      <c r="A52" s="36"/>
      <c r="B52" s="61" t="s">
        <v>116</v>
      </c>
      <c r="C52" s="61" t="s">
        <v>73</v>
      </c>
      <c r="D52" s="62">
        <v>849</v>
      </c>
      <c r="E52" s="63">
        <v>76</v>
      </c>
      <c r="F52" s="63">
        <v>752</v>
      </c>
      <c r="G52" s="42">
        <f>F52/E52</f>
        <v>9.894736842105264</v>
      </c>
      <c r="H52" s="63">
        <v>22</v>
      </c>
      <c r="I52" s="64">
        <v>12</v>
      </c>
      <c r="J52" s="2" t="s">
        <v>117</v>
      </c>
      <c r="L52" s="13">
        <f>E52/(H52*2)</f>
        <v>1.7272727272727273</v>
      </c>
      <c r="M52" s="14" t="s">
        <v>17</v>
      </c>
    </row>
    <row r="53" spans="1:13" ht="13.5">
      <c r="A53" s="36"/>
      <c r="B53" s="45" t="s">
        <v>118</v>
      </c>
      <c r="C53" s="45" t="s">
        <v>14</v>
      </c>
      <c r="D53" s="48">
        <v>667</v>
      </c>
      <c r="E53" s="49">
        <v>93</v>
      </c>
      <c r="F53" s="49">
        <v>920</v>
      </c>
      <c r="G53" s="38">
        <f>F53/E53</f>
        <v>9.89247311827957</v>
      </c>
      <c r="H53" s="49">
        <v>26</v>
      </c>
      <c r="I53" s="50">
        <v>8</v>
      </c>
      <c r="J53" s="44"/>
      <c r="L53" s="13">
        <f>E53/(H53*2)</f>
        <v>1.7884615384615385</v>
      </c>
      <c r="M53" s="14" t="s">
        <v>17</v>
      </c>
    </row>
    <row r="54" spans="1:13" ht="13.5">
      <c r="A54" s="36"/>
      <c r="B54" s="45" t="s">
        <v>119</v>
      </c>
      <c r="C54" s="45" t="s">
        <v>14</v>
      </c>
      <c r="D54" s="48">
        <v>1266</v>
      </c>
      <c r="E54" s="49">
        <v>114</v>
      </c>
      <c r="F54" s="49">
        <v>1125</v>
      </c>
      <c r="G54" s="38">
        <f>F54/E54</f>
        <v>9.868421052631579</v>
      </c>
      <c r="H54" s="49">
        <v>30</v>
      </c>
      <c r="I54" s="50">
        <v>16</v>
      </c>
      <c r="J54" s="44" t="s">
        <v>120</v>
      </c>
      <c r="K54" s="1" t="s">
        <v>121</v>
      </c>
      <c r="L54" s="13">
        <f>E54/(H54*2)</f>
        <v>1.9</v>
      </c>
      <c r="M54" s="14" t="s">
        <v>17</v>
      </c>
    </row>
    <row r="55" spans="1:13" ht="13.5">
      <c r="A55" s="36"/>
      <c r="B55" s="32" t="s">
        <v>122</v>
      </c>
      <c r="C55" s="32" t="s">
        <v>44</v>
      </c>
      <c r="D55" s="58">
        <v>1208</v>
      </c>
      <c r="E55" s="33">
        <v>131</v>
      </c>
      <c r="F55" s="33">
        <v>1298</v>
      </c>
      <c r="G55" s="55">
        <f>F55/E55</f>
        <v>9.908396946564885</v>
      </c>
      <c r="H55" s="33">
        <v>51</v>
      </c>
      <c r="I55" s="59">
        <v>6</v>
      </c>
      <c r="J55" s="2" t="s">
        <v>123</v>
      </c>
      <c r="K55" s="1" t="s">
        <v>124</v>
      </c>
      <c r="L55" s="13">
        <f>E55/(H55*2)</f>
        <v>1.2843137254901962</v>
      </c>
      <c r="M55" s="14" t="s">
        <v>17</v>
      </c>
    </row>
    <row r="56" spans="1:13" ht="13.5">
      <c r="A56" s="36"/>
      <c r="B56" s="45" t="s">
        <v>125</v>
      </c>
      <c r="C56" s="45" t="s">
        <v>14</v>
      </c>
      <c r="D56" s="48">
        <v>1087</v>
      </c>
      <c r="E56" s="49">
        <v>120</v>
      </c>
      <c r="F56" s="49">
        <v>1181</v>
      </c>
      <c r="G56" s="38">
        <f>F56/E56</f>
        <v>9.841666666666667</v>
      </c>
      <c r="H56" s="49">
        <v>33</v>
      </c>
      <c r="I56" s="50">
        <v>14</v>
      </c>
      <c r="J56" s="44" t="s">
        <v>126</v>
      </c>
      <c r="K56" s="1" t="s">
        <v>115</v>
      </c>
      <c r="L56" s="13">
        <f>E56/(H56*2)</f>
        <v>1.8181818181818181</v>
      </c>
      <c r="M56" s="14" t="s">
        <v>17</v>
      </c>
    </row>
    <row r="57" spans="1:13" ht="13.5">
      <c r="A57" s="36"/>
      <c r="B57" s="18" t="s">
        <v>127</v>
      </c>
      <c r="C57" s="18" t="s">
        <v>14</v>
      </c>
      <c r="D57" s="46">
        <v>1369</v>
      </c>
      <c r="E57" s="19">
        <v>144</v>
      </c>
      <c r="F57" s="19">
        <v>1419</v>
      </c>
      <c r="G57" s="38">
        <f>F57/E57</f>
        <v>9.854166666666666</v>
      </c>
      <c r="H57" s="19">
        <v>46</v>
      </c>
      <c r="I57" s="47">
        <v>10</v>
      </c>
      <c r="J57" s="2" t="s">
        <v>128</v>
      </c>
      <c r="K57" s="60" t="s">
        <v>129</v>
      </c>
      <c r="L57" s="13">
        <f>E57/(H57*2)</f>
        <v>1.565217391304348</v>
      </c>
      <c r="M57" s="14" t="s">
        <v>17</v>
      </c>
    </row>
    <row r="58" spans="1:13" ht="13.5">
      <c r="A58" s="36"/>
      <c r="B58" s="45" t="s">
        <v>130</v>
      </c>
      <c r="C58" s="45" t="s">
        <v>14</v>
      </c>
      <c r="D58" s="48">
        <v>743</v>
      </c>
      <c r="E58" s="49">
        <v>80</v>
      </c>
      <c r="F58" s="49">
        <v>794</v>
      </c>
      <c r="G58" s="38">
        <f>F58/E58</f>
        <v>9.925</v>
      </c>
      <c r="H58" s="49">
        <v>31</v>
      </c>
      <c r="I58" s="50">
        <v>18</v>
      </c>
      <c r="J58" s="44" t="s">
        <v>131</v>
      </c>
      <c r="L58" s="13">
        <f>E58/(H58*2)</f>
        <v>1.2903225806451613</v>
      </c>
      <c r="M58" s="14" t="s">
        <v>17</v>
      </c>
    </row>
    <row r="59" spans="1:13" ht="13.5">
      <c r="A59" s="36"/>
      <c r="B59" s="61" t="s">
        <v>132</v>
      </c>
      <c r="C59" s="61" t="s">
        <v>73</v>
      </c>
      <c r="D59" s="62">
        <v>408</v>
      </c>
      <c r="E59" s="63">
        <v>50</v>
      </c>
      <c r="F59" s="63">
        <v>494</v>
      </c>
      <c r="G59" s="42">
        <f>F59/E59</f>
        <v>9.88</v>
      </c>
      <c r="H59" s="63">
        <v>12</v>
      </c>
      <c r="I59" s="64">
        <v>2</v>
      </c>
      <c r="J59" s="2" t="s">
        <v>133</v>
      </c>
      <c r="L59" s="13">
        <f>E59/(H59*2)</f>
        <v>2.0833333333333335</v>
      </c>
      <c r="M59" s="57" t="s">
        <v>26</v>
      </c>
    </row>
    <row r="60" spans="1:13" ht="13.5">
      <c r="A60" s="36"/>
      <c r="B60" s="32" t="s">
        <v>134</v>
      </c>
      <c r="C60" s="32" t="s">
        <v>44</v>
      </c>
      <c r="D60" s="58">
        <v>1299</v>
      </c>
      <c r="E60" s="33">
        <v>96</v>
      </c>
      <c r="F60" s="33">
        <v>931</v>
      </c>
      <c r="G60" s="55">
        <f>F60/E60</f>
        <v>9.697916666666666</v>
      </c>
      <c r="H60" s="33">
        <v>35</v>
      </c>
      <c r="I60" s="59">
        <v>2</v>
      </c>
      <c r="J60" s="44" t="s">
        <v>135</v>
      </c>
      <c r="K60" s="1" t="s">
        <v>136</v>
      </c>
      <c r="L60" s="65">
        <f>E60/(H60*2)</f>
        <v>1.3714285714285714</v>
      </c>
      <c r="M60" s="14" t="s">
        <v>17</v>
      </c>
    </row>
    <row r="61" spans="1:13" ht="13.5">
      <c r="A61" s="36"/>
      <c r="B61" s="52" t="s">
        <v>137</v>
      </c>
      <c r="C61" s="52" t="s">
        <v>44</v>
      </c>
      <c r="D61" s="53">
        <v>792</v>
      </c>
      <c r="E61" s="54">
        <v>63</v>
      </c>
      <c r="F61" s="54">
        <v>618</v>
      </c>
      <c r="G61" s="55">
        <f>F61/E61</f>
        <v>9.80952380952381</v>
      </c>
      <c r="H61" s="54">
        <v>25</v>
      </c>
      <c r="I61" s="56">
        <v>4</v>
      </c>
      <c r="J61" s="44" t="s">
        <v>138</v>
      </c>
      <c r="K61" s="1" t="s">
        <v>139</v>
      </c>
      <c r="L61" s="65">
        <f>E61/(H61*2)</f>
        <v>1.26</v>
      </c>
      <c r="M61" s="14" t="s">
        <v>17</v>
      </c>
    </row>
    <row r="62" spans="1:13" ht="13.5">
      <c r="A62" s="36"/>
      <c r="B62" s="52" t="s">
        <v>140</v>
      </c>
      <c r="C62" s="52" t="s">
        <v>44</v>
      </c>
      <c r="D62" s="53">
        <v>637</v>
      </c>
      <c r="E62" s="54">
        <v>67</v>
      </c>
      <c r="F62" s="54">
        <v>664</v>
      </c>
      <c r="G62" s="55">
        <f>F62/E62</f>
        <v>9.91044776119403</v>
      </c>
      <c r="H62" s="54">
        <v>31</v>
      </c>
      <c r="I62" s="56">
        <v>4</v>
      </c>
      <c r="J62" s="44" t="s">
        <v>141</v>
      </c>
      <c r="L62" s="13">
        <f>E62/(H62*2)</f>
        <v>1.0806451612903225</v>
      </c>
      <c r="M62" s="14" t="s">
        <v>17</v>
      </c>
    </row>
    <row r="63" spans="1:13" ht="13.5">
      <c r="A63" s="36"/>
      <c r="B63" s="61" t="s">
        <v>142</v>
      </c>
      <c r="C63" s="61" t="s">
        <v>73</v>
      </c>
      <c r="D63" s="62">
        <v>418</v>
      </c>
      <c r="E63" s="63">
        <v>56</v>
      </c>
      <c r="F63" s="63">
        <v>550</v>
      </c>
      <c r="G63" s="42">
        <f>F63/E63</f>
        <v>9.821428571428571</v>
      </c>
      <c r="H63" s="63">
        <v>9</v>
      </c>
      <c r="I63" s="64">
        <v>2</v>
      </c>
      <c r="J63" s="2" t="s">
        <v>143</v>
      </c>
      <c r="L63" s="13">
        <f>E63/(H63*2)</f>
        <v>3.111111111111111</v>
      </c>
      <c r="M63" s="57" t="s">
        <v>30</v>
      </c>
    </row>
    <row r="64" spans="1:13" ht="13.5">
      <c r="A64" s="36"/>
      <c r="B64" s="32" t="s">
        <v>144</v>
      </c>
      <c r="C64" s="32" t="s">
        <v>44</v>
      </c>
      <c r="D64" s="58">
        <v>2296</v>
      </c>
      <c r="E64" s="33">
        <v>129</v>
      </c>
      <c r="F64" s="33">
        <v>1279</v>
      </c>
      <c r="G64" s="55">
        <f>F64/E64</f>
        <v>9.914728682170542</v>
      </c>
      <c r="H64" s="33">
        <v>42</v>
      </c>
      <c r="I64" s="59">
        <v>4</v>
      </c>
      <c r="J64" s="44" t="s">
        <v>145</v>
      </c>
      <c r="L64" s="65">
        <f>E64/(H64*2)</f>
        <v>1.5357142857142858</v>
      </c>
      <c r="M64" s="14" t="s">
        <v>17</v>
      </c>
    </row>
    <row r="65" spans="1:13" ht="13.5">
      <c r="A65" s="36"/>
      <c r="B65" s="52" t="s">
        <v>146</v>
      </c>
      <c r="C65" s="52" t="s">
        <v>44</v>
      </c>
      <c r="D65" s="53">
        <v>709</v>
      </c>
      <c r="E65" s="54">
        <v>58</v>
      </c>
      <c r="F65" s="54">
        <v>567</v>
      </c>
      <c r="G65" s="55">
        <f>F65/E65</f>
        <v>9.775862068965518</v>
      </c>
      <c r="H65" s="54">
        <v>24</v>
      </c>
      <c r="I65" s="56">
        <v>0</v>
      </c>
      <c r="J65" s="44" t="s">
        <v>147</v>
      </c>
      <c r="L65" s="65">
        <f>E65/(H65*2)</f>
        <v>1.2083333333333333</v>
      </c>
      <c r="M65" s="14" t="s">
        <v>17</v>
      </c>
    </row>
    <row r="66" spans="1:13" ht="13.5">
      <c r="A66" s="36"/>
      <c r="B66" s="45" t="s">
        <v>148</v>
      </c>
      <c r="C66" s="45" t="s">
        <v>14</v>
      </c>
      <c r="D66" s="48">
        <v>472</v>
      </c>
      <c r="E66" s="49">
        <v>34</v>
      </c>
      <c r="F66" s="49">
        <v>336</v>
      </c>
      <c r="G66" s="38">
        <f>F66/E66</f>
        <v>9.882352941176471</v>
      </c>
      <c r="H66" s="49">
        <v>13</v>
      </c>
      <c r="I66" s="50">
        <v>6</v>
      </c>
      <c r="J66" s="51" t="s">
        <v>149</v>
      </c>
      <c r="K66" s="60" t="s">
        <v>77</v>
      </c>
      <c r="L66" s="13">
        <f>E66/(H66*2)</f>
        <v>1.3076923076923077</v>
      </c>
      <c r="M66" s="14" t="s">
        <v>17</v>
      </c>
    </row>
    <row r="67" spans="1:13" ht="13.5">
      <c r="A67" s="36"/>
      <c r="B67" s="18" t="s">
        <v>150</v>
      </c>
      <c r="C67" s="18" t="s">
        <v>14</v>
      </c>
      <c r="D67" s="46">
        <v>572</v>
      </c>
      <c r="E67" s="19">
        <v>66</v>
      </c>
      <c r="F67" s="19">
        <v>654</v>
      </c>
      <c r="G67" s="38">
        <f>F67/E67</f>
        <v>9.909090909090908</v>
      </c>
      <c r="H67" s="19">
        <v>18</v>
      </c>
      <c r="I67" s="47">
        <v>6</v>
      </c>
      <c r="K67" s="1" t="s">
        <v>151</v>
      </c>
      <c r="L67" s="13">
        <f>E67/(H67*2)</f>
        <v>1.8333333333333333</v>
      </c>
      <c r="M67" s="14" t="s">
        <v>17</v>
      </c>
    </row>
    <row r="68" spans="1:13" ht="13.5">
      <c r="A68" s="36"/>
      <c r="B68" s="18" t="s">
        <v>152</v>
      </c>
      <c r="C68" s="18" t="s">
        <v>14</v>
      </c>
      <c r="D68" s="46">
        <v>1025</v>
      </c>
      <c r="E68" s="19">
        <v>84</v>
      </c>
      <c r="F68" s="19">
        <v>828</v>
      </c>
      <c r="G68" s="38">
        <f>F68/E68</f>
        <v>9.857142857142858</v>
      </c>
      <c r="H68" s="19">
        <v>30</v>
      </c>
      <c r="I68" s="47">
        <v>4</v>
      </c>
      <c r="K68" s="1" t="s">
        <v>153</v>
      </c>
      <c r="L68" s="65">
        <f>E68/(H68*2)</f>
        <v>1.4</v>
      </c>
      <c r="M68" s="14" t="s">
        <v>17</v>
      </c>
    </row>
    <row r="69" spans="1:13" ht="13.5">
      <c r="A69" s="36"/>
      <c r="B69" s="45" t="s">
        <v>154</v>
      </c>
      <c r="C69" s="45" t="s">
        <v>14</v>
      </c>
      <c r="D69" s="48">
        <v>526</v>
      </c>
      <c r="E69" s="49">
        <v>51</v>
      </c>
      <c r="F69" s="49">
        <v>502</v>
      </c>
      <c r="G69" s="38">
        <f>F69/E69</f>
        <v>9.843137254901961</v>
      </c>
      <c r="H69" s="49">
        <v>11</v>
      </c>
      <c r="I69" s="50">
        <v>0</v>
      </c>
      <c r="J69" s="44" t="s">
        <v>37</v>
      </c>
      <c r="K69" s="60" t="s">
        <v>155</v>
      </c>
      <c r="L69" s="65">
        <f>E69/(H69*2)</f>
        <v>2.3181818181818183</v>
      </c>
      <c r="M69" s="57" t="s">
        <v>26</v>
      </c>
    </row>
    <row r="70" spans="1:13" ht="13.5">
      <c r="A70" s="36"/>
      <c r="B70" s="18" t="s">
        <v>156</v>
      </c>
      <c r="C70" s="18" t="s">
        <v>14</v>
      </c>
      <c r="D70" s="46">
        <v>443</v>
      </c>
      <c r="E70" s="19">
        <v>59</v>
      </c>
      <c r="F70" s="19">
        <v>580</v>
      </c>
      <c r="G70" s="38">
        <f>F70/E70</f>
        <v>9.830508474576272</v>
      </c>
      <c r="H70" s="19">
        <v>14</v>
      </c>
      <c r="I70" s="47">
        <v>4</v>
      </c>
      <c r="J70" s="2" t="s">
        <v>37</v>
      </c>
      <c r="L70" s="13">
        <f>E70/(H70*2)</f>
        <v>2.107142857142857</v>
      </c>
      <c r="M70" s="57" t="s">
        <v>26</v>
      </c>
    </row>
    <row r="71" spans="1:13" ht="13.5">
      <c r="A71" s="36"/>
      <c r="B71" s="32" t="s">
        <v>157</v>
      </c>
      <c r="C71" s="32" t="s">
        <v>44</v>
      </c>
      <c r="D71" s="58">
        <v>1001</v>
      </c>
      <c r="E71" s="33">
        <v>69</v>
      </c>
      <c r="F71" s="33">
        <v>678</v>
      </c>
      <c r="G71" s="55">
        <f>F71/E71</f>
        <v>9.826086956521738</v>
      </c>
      <c r="H71" s="33">
        <v>25</v>
      </c>
      <c r="I71" s="59">
        <v>10</v>
      </c>
      <c r="J71" s="2" t="s">
        <v>158</v>
      </c>
      <c r="L71" s="13">
        <f>E71/(H71*2)</f>
        <v>1.38</v>
      </c>
      <c r="M71" s="14" t="s">
        <v>17</v>
      </c>
    </row>
    <row r="72" spans="1:13" ht="13.5">
      <c r="A72" s="36"/>
      <c r="B72" s="45" t="s">
        <v>159</v>
      </c>
      <c r="C72" s="45" t="s">
        <v>14</v>
      </c>
      <c r="D72" s="48">
        <v>486</v>
      </c>
      <c r="E72" s="49">
        <v>55</v>
      </c>
      <c r="F72" s="49">
        <v>545</v>
      </c>
      <c r="G72" s="38">
        <f>F72/E72</f>
        <v>9.909090909090908</v>
      </c>
      <c r="H72" s="49">
        <v>10</v>
      </c>
      <c r="I72" s="50">
        <v>0</v>
      </c>
      <c r="J72" s="2" t="s">
        <v>160</v>
      </c>
      <c r="L72" s="65">
        <f>E72/(H72*2)</f>
        <v>2.75</v>
      </c>
      <c r="M72" s="57" t="s">
        <v>26</v>
      </c>
    </row>
    <row r="73" spans="1:13" ht="13.5">
      <c r="A73" s="36"/>
      <c r="B73" s="45" t="s">
        <v>161</v>
      </c>
      <c r="C73" s="45" t="s">
        <v>14</v>
      </c>
      <c r="D73" s="48">
        <v>1139</v>
      </c>
      <c r="E73" s="49">
        <v>96</v>
      </c>
      <c r="F73" s="49">
        <v>936</v>
      </c>
      <c r="G73" s="38">
        <f>F73/E73</f>
        <v>9.75</v>
      </c>
      <c r="H73" s="49">
        <v>20</v>
      </c>
      <c r="I73" s="50">
        <v>6</v>
      </c>
      <c r="K73" s="1" t="s">
        <v>162</v>
      </c>
      <c r="L73" s="13">
        <f>E73/(H73*2)</f>
        <v>2.4</v>
      </c>
      <c r="M73" s="57" t="s">
        <v>26</v>
      </c>
    </row>
    <row r="74" spans="1:13" ht="13.5">
      <c r="A74" s="36"/>
      <c r="B74" s="61" t="s">
        <v>163</v>
      </c>
      <c r="C74" s="61" t="s">
        <v>73</v>
      </c>
      <c r="D74" s="62">
        <v>636</v>
      </c>
      <c r="E74" s="63">
        <v>68</v>
      </c>
      <c r="F74" s="63">
        <v>673</v>
      </c>
      <c r="G74" s="42">
        <f>F74/E74</f>
        <v>9.897058823529411</v>
      </c>
      <c r="H74" s="63">
        <v>14</v>
      </c>
      <c r="I74" s="64">
        <v>6</v>
      </c>
      <c r="J74" s="44" t="s">
        <v>164</v>
      </c>
      <c r="L74" s="13">
        <f>E74/(H74*2)</f>
        <v>2.4285714285714284</v>
      </c>
      <c r="M74" s="57" t="s">
        <v>26</v>
      </c>
    </row>
    <row r="75" spans="1:13" ht="13.5">
      <c r="A75" s="36"/>
      <c r="B75" s="32" t="s">
        <v>165</v>
      </c>
      <c r="C75" s="32" t="s">
        <v>44</v>
      </c>
      <c r="D75" s="58">
        <v>528</v>
      </c>
      <c r="E75" s="33">
        <v>50</v>
      </c>
      <c r="F75" s="33">
        <v>485</v>
      </c>
      <c r="G75" s="55">
        <f>F75/E75</f>
        <v>9.7</v>
      </c>
      <c r="H75" s="33">
        <v>18</v>
      </c>
      <c r="I75" s="59">
        <v>2</v>
      </c>
      <c r="J75" s="44" t="s">
        <v>166</v>
      </c>
      <c r="L75" s="13">
        <f>E75/(H75*2)</f>
        <v>1.3888888888888888</v>
      </c>
      <c r="M75" s="14" t="s">
        <v>17</v>
      </c>
    </row>
    <row r="76" spans="1:13" ht="13.5">
      <c r="A76" s="36"/>
      <c r="B76" s="45" t="s">
        <v>167</v>
      </c>
      <c r="C76" s="45" t="s">
        <v>14</v>
      </c>
      <c r="D76" s="48">
        <v>1078</v>
      </c>
      <c r="E76" s="49">
        <v>66</v>
      </c>
      <c r="F76" s="49">
        <v>640</v>
      </c>
      <c r="G76" s="38">
        <f>F76/E76</f>
        <v>9.696969696969697</v>
      </c>
      <c r="H76" s="49">
        <v>20</v>
      </c>
      <c r="I76" s="50">
        <v>6</v>
      </c>
      <c r="L76" s="13">
        <f>E76/(H76*2)</f>
        <v>1.65</v>
      </c>
      <c r="M76" s="14" t="s">
        <v>17</v>
      </c>
    </row>
    <row r="77" spans="1:13" ht="13.5">
      <c r="A77" s="36"/>
      <c r="B77" s="18" t="s">
        <v>168</v>
      </c>
      <c r="C77" s="18" t="s">
        <v>14</v>
      </c>
      <c r="D77" s="46">
        <v>664</v>
      </c>
      <c r="E77" s="19">
        <v>50</v>
      </c>
      <c r="F77" s="19">
        <v>494</v>
      </c>
      <c r="G77" s="38">
        <f>F77/E77</f>
        <v>9.88</v>
      </c>
      <c r="H77" s="19">
        <v>16</v>
      </c>
      <c r="I77" s="47">
        <v>4</v>
      </c>
      <c r="J77" s="2" t="s">
        <v>37</v>
      </c>
      <c r="L77" s="13">
        <f>E77/(H77*2)</f>
        <v>1.5625</v>
      </c>
      <c r="M77" s="14" t="s">
        <v>17</v>
      </c>
    </row>
    <row r="78" spans="2:13" ht="13.5">
      <c r="B78" s="32" t="s">
        <v>169</v>
      </c>
      <c r="C78" s="32" t="s">
        <v>44</v>
      </c>
      <c r="D78" s="58">
        <v>753</v>
      </c>
      <c r="E78" s="33">
        <v>72</v>
      </c>
      <c r="F78" s="33">
        <v>710</v>
      </c>
      <c r="G78" s="55">
        <f>F78/E78</f>
        <v>9.86111111111111</v>
      </c>
      <c r="H78" s="33">
        <v>17</v>
      </c>
      <c r="I78" s="59">
        <v>4</v>
      </c>
      <c r="J78" s="2" t="s">
        <v>170</v>
      </c>
      <c r="L78" s="65">
        <f>E78/(H78*2)</f>
        <v>2.1176470588235294</v>
      </c>
      <c r="M78" s="57" t="s">
        <v>26</v>
      </c>
    </row>
    <row r="79" spans="2:13" ht="13.5">
      <c r="B79" s="61" t="s">
        <v>171</v>
      </c>
      <c r="C79" s="61" t="s">
        <v>73</v>
      </c>
      <c r="D79" s="62">
        <v>335</v>
      </c>
      <c r="E79" s="63">
        <v>36</v>
      </c>
      <c r="F79" s="63">
        <v>356</v>
      </c>
      <c r="G79" s="42">
        <f>F79/E79</f>
        <v>9.88888888888889</v>
      </c>
      <c r="H79" s="63">
        <v>11</v>
      </c>
      <c r="I79" s="64">
        <v>0</v>
      </c>
      <c r="J79" s="2" t="s">
        <v>172</v>
      </c>
      <c r="L79" s="13">
        <f>E79/(H79*2)</f>
        <v>1.6363636363636365</v>
      </c>
      <c r="M79" s="14" t="s">
        <v>17</v>
      </c>
    </row>
    <row r="80" spans="2:13" ht="13.5">
      <c r="B80" s="52" t="s">
        <v>173</v>
      </c>
      <c r="C80" s="52" t="s">
        <v>44</v>
      </c>
      <c r="D80" s="53">
        <v>509</v>
      </c>
      <c r="E80" s="54">
        <v>56</v>
      </c>
      <c r="F80" s="54">
        <v>520</v>
      </c>
      <c r="G80" s="55">
        <f>F80/E80</f>
        <v>9.285714285714286</v>
      </c>
      <c r="H80" s="54">
        <v>18</v>
      </c>
      <c r="I80" s="56">
        <v>9</v>
      </c>
      <c r="J80" s="2" t="s">
        <v>174</v>
      </c>
      <c r="L80" s="13">
        <f>E80/(H80*2)</f>
        <v>1.5555555555555556</v>
      </c>
      <c r="M80" s="14" t="s">
        <v>17</v>
      </c>
    </row>
    <row r="81" spans="2:13" ht="13.5">
      <c r="B81" s="32" t="s">
        <v>175</v>
      </c>
      <c r="C81" s="32" t="s">
        <v>44</v>
      </c>
      <c r="D81" s="58">
        <v>724</v>
      </c>
      <c r="E81" s="33">
        <v>65</v>
      </c>
      <c r="F81" s="33">
        <v>622</v>
      </c>
      <c r="G81" s="55">
        <f>F81/E81</f>
        <v>9.569230769230769</v>
      </c>
      <c r="H81" s="33">
        <v>25</v>
      </c>
      <c r="I81" s="59">
        <v>4</v>
      </c>
      <c r="J81" s="2" t="s">
        <v>176</v>
      </c>
      <c r="K81" s="1" t="s">
        <v>139</v>
      </c>
      <c r="L81" s="13">
        <f>E81/(H81*2)</f>
        <v>1.3</v>
      </c>
      <c r="M81" s="14" t="s">
        <v>17</v>
      </c>
    </row>
    <row r="82" spans="2:13" ht="13.5">
      <c r="B82" s="39" t="s">
        <v>177</v>
      </c>
      <c r="C82" s="39" t="s">
        <v>73</v>
      </c>
      <c r="D82" s="40">
        <v>390</v>
      </c>
      <c r="E82" s="41">
        <v>48</v>
      </c>
      <c r="F82" s="41">
        <v>472</v>
      </c>
      <c r="G82" s="42">
        <f>F82/E82</f>
        <v>9.833333333333334</v>
      </c>
      <c r="H82" s="41">
        <v>14</v>
      </c>
      <c r="I82" s="43">
        <v>8</v>
      </c>
      <c r="J82" s="2" t="s">
        <v>117</v>
      </c>
      <c r="L82" s="13">
        <f>E82/(H82*2)</f>
        <v>1.7142857142857142</v>
      </c>
      <c r="M82" s="14" t="s">
        <v>17</v>
      </c>
    </row>
    <row r="83" spans="2:13" ht="13.5">
      <c r="B83" s="32" t="s">
        <v>178</v>
      </c>
      <c r="C83" s="32" t="s">
        <v>44</v>
      </c>
      <c r="D83" s="58">
        <v>537</v>
      </c>
      <c r="E83" s="33">
        <v>49</v>
      </c>
      <c r="F83" s="33">
        <v>480</v>
      </c>
      <c r="G83" s="55">
        <f>F83/E83</f>
        <v>9.795918367346939</v>
      </c>
      <c r="H83" s="33">
        <v>17</v>
      </c>
      <c r="I83" s="59">
        <v>2</v>
      </c>
      <c r="J83" s="2" t="s">
        <v>179</v>
      </c>
      <c r="L83" s="13">
        <f>E83/(H83*2)</f>
        <v>1.4411764705882353</v>
      </c>
      <c r="M83" s="14" t="s">
        <v>17</v>
      </c>
    </row>
    <row r="84" spans="2:13" ht="13.5">
      <c r="B84" s="32" t="s">
        <v>180</v>
      </c>
      <c r="C84" s="32" t="s">
        <v>44</v>
      </c>
      <c r="D84" s="58">
        <v>661</v>
      </c>
      <c r="E84" s="33">
        <v>50</v>
      </c>
      <c r="F84" s="33">
        <v>490</v>
      </c>
      <c r="G84" s="55">
        <f>F84/E84</f>
        <v>9.8</v>
      </c>
      <c r="H84" s="33">
        <v>8</v>
      </c>
      <c r="I84" s="59">
        <v>16</v>
      </c>
      <c r="J84" s="2" t="s">
        <v>181</v>
      </c>
      <c r="L84" s="13">
        <f>E84/(H84*2)</f>
        <v>3.125</v>
      </c>
      <c r="M84" s="57" t="s">
        <v>26</v>
      </c>
    </row>
    <row r="85" spans="2:13" ht="13.5">
      <c r="B85" s="18" t="s">
        <v>182</v>
      </c>
      <c r="C85" s="18" t="s">
        <v>14</v>
      </c>
      <c r="D85" s="46">
        <v>428</v>
      </c>
      <c r="E85" s="19">
        <v>44</v>
      </c>
      <c r="F85" s="19">
        <v>430</v>
      </c>
      <c r="G85" s="38">
        <f>F85/E85</f>
        <v>9.772727272727273</v>
      </c>
      <c r="H85" s="19">
        <v>11</v>
      </c>
      <c r="I85" s="47">
        <v>2</v>
      </c>
      <c r="J85" s="2" t="s">
        <v>183</v>
      </c>
      <c r="L85" s="13">
        <f>E85/(H85*2)</f>
        <v>2</v>
      </c>
      <c r="M85" s="57" t="s">
        <v>26</v>
      </c>
    </row>
    <row r="86" spans="2:13" ht="13.5">
      <c r="B86" s="52" t="s">
        <v>184</v>
      </c>
      <c r="C86" s="52" t="s">
        <v>44</v>
      </c>
      <c r="D86" s="53">
        <v>732</v>
      </c>
      <c r="E86" s="54">
        <v>73</v>
      </c>
      <c r="F86" s="54">
        <v>708</v>
      </c>
      <c r="G86" s="55">
        <f>F86/E86</f>
        <v>9.698630136986301</v>
      </c>
      <c r="H86" s="54">
        <v>38</v>
      </c>
      <c r="I86" s="56">
        <v>6</v>
      </c>
      <c r="J86" s="2" t="s">
        <v>185</v>
      </c>
      <c r="K86" s="1" t="s">
        <v>186</v>
      </c>
      <c r="L86" s="13">
        <f>E86/(H86*2)</f>
        <v>0.9605263157894737</v>
      </c>
      <c r="M86" s="37" t="s">
        <v>18</v>
      </c>
    </row>
    <row r="87" spans="2:13" ht="13.5">
      <c r="B87" s="32" t="s">
        <v>187</v>
      </c>
      <c r="C87" s="32" t="s">
        <v>44</v>
      </c>
      <c r="D87" s="58">
        <v>614</v>
      </c>
      <c r="E87" s="33">
        <v>53</v>
      </c>
      <c r="F87" s="33">
        <v>495</v>
      </c>
      <c r="G87" s="55">
        <f>F87/E87</f>
        <v>9.339622641509434</v>
      </c>
      <c r="H87" s="33">
        <v>18</v>
      </c>
      <c r="I87" s="59">
        <v>6</v>
      </c>
      <c r="J87" s="2" t="s">
        <v>188</v>
      </c>
      <c r="L87" s="13">
        <f>E87/(H87*2)</f>
        <v>1.4722222222222223</v>
      </c>
      <c r="M87" s="14" t="s">
        <v>17</v>
      </c>
    </row>
    <row r="88" spans="2:13" ht="13.5">
      <c r="B88" s="32" t="s">
        <v>189</v>
      </c>
      <c r="C88" s="32" t="s">
        <v>44</v>
      </c>
      <c r="D88" s="58">
        <v>1420</v>
      </c>
      <c r="E88" s="33">
        <v>105</v>
      </c>
      <c r="F88" s="33">
        <v>1026</v>
      </c>
      <c r="G88" s="55">
        <f>F88/E88</f>
        <v>9.771428571428572</v>
      </c>
      <c r="H88" s="33">
        <v>51</v>
      </c>
      <c r="I88" s="59">
        <v>10</v>
      </c>
      <c r="J88" s="2" t="s">
        <v>135</v>
      </c>
      <c r="L88" s="13">
        <f>E88/(H88*2)</f>
        <v>1.0294117647058822</v>
      </c>
      <c r="M88" s="14" t="s">
        <v>17</v>
      </c>
    </row>
    <row r="89" spans="2:13" ht="13.5">
      <c r="B89" s="32" t="s">
        <v>190</v>
      </c>
      <c r="C89" s="32" t="s">
        <v>44</v>
      </c>
      <c r="D89" s="58">
        <v>567</v>
      </c>
      <c r="E89" s="33">
        <v>55</v>
      </c>
      <c r="F89" s="33">
        <v>536</v>
      </c>
      <c r="G89" s="55">
        <f>F89/E89</f>
        <v>9.745454545454546</v>
      </c>
      <c r="H89" s="33">
        <v>13</v>
      </c>
      <c r="I89" s="59">
        <v>0</v>
      </c>
      <c r="J89" s="2" t="s">
        <v>191</v>
      </c>
      <c r="L89" s="13">
        <f>E89/(H89*2)</f>
        <v>2.1153846153846154</v>
      </c>
      <c r="M89" s="57" t="s">
        <v>26</v>
      </c>
    </row>
    <row r="90" spans="2:13" ht="13.5">
      <c r="B90" s="32" t="s">
        <v>192</v>
      </c>
      <c r="C90" s="32" t="s">
        <v>44</v>
      </c>
      <c r="D90" s="58">
        <v>906</v>
      </c>
      <c r="E90" s="33">
        <v>73</v>
      </c>
      <c r="F90" s="33">
        <v>706</v>
      </c>
      <c r="G90" s="55">
        <f>F90/E90</f>
        <v>9.67123287671233</v>
      </c>
      <c r="H90" s="33">
        <v>24</v>
      </c>
      <c r="I90" s="59">
        <v>0</v>
      </c>
      <c r="J90" s="2" t="s">
        <v>193</v>
      </c>
      <c r="L90" s="13">
        <f>E90/(H90*2)</f>
        <v>1.5208333333333333</v>
      </c>
      <c r="M90" s="14" t="s">
        <v>17</v>
      </c>
    </row>
    <row r="91" spans="2:13" ht="13.5">
      <c r="B91" s="45" t="s">
        <v>194</v>
      </c>
      <c r="C91" s="45" t="s">
        <v>14</v>
      </c>
      <c r="D91" s="48">
        <v>979</v>
      </c>
      <c r="E91" s="49">
        <v>134</v>
      </c>
      <c r="F91" s="49">
        <v>1318</v>
      </c>
      <c r="G91" s="38">
        <f>F91/E91</f>
        <v>9.835820895522389</v>
      </c>
      <c r="H91" s="49">
        <v>49</v>
      </c>
      <c r="I91" s="50">
        <v>8</v>
      </c>
      <c r="J91" s="2" t="s">
        <v>37</v>
      </c>
      <c r="K91" s="1" t="s">
        <v>195</v>
      </c>
      <c r="L91" s="13">
        <f>E91/(H91*2)</f>
        <v>1.3673469387755102</v>
      </c>
      <c r="M91" s="14" t="s">
        <v>17</v>
      </c>
    </row>
    <row r="92" spans="2:13" ht="13.5">
      <c r="B92" s="32" t="s">
        <v>196</v>
      </c>
      <c r="C92" s="32" t="s">
        <v>44</v>
      </c>
      <c r="D92" s="58">
        <v>1681</v>
      </c>
      <c r="E92" s="33">
        <v>132</v>
      </c>
      <c r="F92" s="33">
        <v>1293</v>
      </c>
      <c r="G92" s="55">
        <f>F92/E92</f>
        <v>9.795454545454545</v>
      </c>
      <c r="H92" s="33">
        <v>66</v>
      </c>
      <c r="I92" s="59">
        <v>4</v>
      </c>
      <c r="J92" s="2" t="s">
        <v>110</v>
      </c>
      <c r="L92" s="13">
        <f>E92/(H92*2)</f>
        <v>1</v>
      </c>
      <c r="M92" s="14" t="s">
        <v>17</v>
      </c>
    </row>
    <row r="93" spans="2:13" ht="13.5">
      <c r="B93" s="61" t="s">
        <v>197</v>
      </c>
      <c r="C93" s="61" t="s">
        <v>73</v>
      </c>
      <c r="D93" s="62">
        <v>543</v>
      </c>
      <c r="E93" s="63">
        <v>46</v>
      </c>
      <c r="F93" s="63">
        <v>444</v>
      </c>
      <c r="G93" s="42">
        <f>F93/E93</f>
        <v>9.652173913043478</v>
      </c>
      <c r="H93" s="63">
        <v>12</v>
      </c>
      <c r="I93" s="64">
        <v>2</v>
      </c>
      <c r="J93" s="2" t="s">
        <v>198</v>
      </c>
      <c r="L93" s="13">
        <f>E93/(H93*2)</f>
        <v>1.9166666666666667</v>
      </c>
      <c r="M93" s="14" t="s">
        <v>17</v>
      </c>
    </row>
    <row r="94" spans="2:13" ht="13.5">
      <c r="B94" s="18" t="s">
        <v>199</v>
      </c>
      <c r="C94" s="18" t="s">
        <v>14</v>
      </c>
      <c r="D94" s="46">
        <v>298</v>
      </c>
      <c r="E94" s="19">
        <v>39</v>
      </c>
      <c r="F94" s="19">
        <v>368</v>
      </c>
      <c r="G94" s="38">
        <f>F94/E94</f>
        <v>9.435897435897436</v>
      </c>
      <c r="H94" s="19">
        <v>10</v>
      </c>
      <c r="I94" s="47">
        <v>4</v>
      </c>
      <c r="J94" s="2" t="s">
        <v>200</v>
      </c>
      <c r="L94" s="13">
        <f>E94/(H94*2)</f>
        <v>1.95</v>
      </c>
      <c r="M94" s="14" t="s">
        <v>17</v>
      </c>
    </row>
    <row r="95" spans="1:13" ht="13.5">
      <c r="A95" s="66"/>
      <c r="B95" s="61" t="s">
        <v>201</v>
      </c>
      <c r="C95" s="61" t="s">
        <v>73</v>
      </c>
      <c r="D95" s="62">
        <v>834</v>
      </c>
      <c r="E95" s="63">
        <v>51</v>
      </c>
      <c r="F95" s="63">
        <v>478</v>
      </c>
      <c r="G95" s="42">
        <f>F95/E95</f>
        <v>9.372549019607844</v>
      </c>
      <c r="H95" s="63">
        <v>20</v>
      </c>
      <c r="I95" s="64">
        <v>4</v>
      </c>
      <c r="J95" s="2" t="s">
        <v>202</v>
      </c>
      <c r="L95" s="13">
        <f>E95/(H95*2)</f>
        <v>1.275</v>
      </c>
      <c r="M95" s="14" t="s">
        <v>17</v>
      </c>
    </row>
    <row r="96" spans="2:13" ht="13.5">
      <c r="B96" s="52" t="s">
        <v>203</v>
      </c>
      <c r="C96" s="52" t="s">
        <v>44</v>
      </c>
      <c r="D96" s="53">
        <v>456</v>
      </c>
      <c r="E96" s="54">
        <v>56</v>
      </c>
      <c r="F96" s="54">
        <v>528</v>
      </c>
      <c r="G96" s="55">
        <f>F96/E96</f>
        <v>9.428571428571429</v>
      </c>
      <c r="H96" s="54">
        <v>11</v>
      </c>
      <c r="I96" s="56">
        <v>0</v>
      </c>
      <c r="J96" s="2" t="s">
        <v>204</v>
      </c>
      <c r="L96" s="13">
        <f>E96/(H96*2)</f>
        <v>2.5454545454545454</v>
      </c>
      <c r="M96" s="57" t="s">
        <v>26</v>
      </c>
    </row>
    <row r="97" spans="2:13" ht="13.5">
      <c r="B97" s="18" t="s">
        <v>205</v>
      </c>
      <c r="C97" s="18" t="s">
        <v>14</v>
      </c>
      <c r="D97" s="46">
        <v>472</v>
      </c>
      <c r="E97" s="19">
        <v>46</v>
      </c>
      <c r="F97" s="19">
        <v>446</v>
      </c>
      <c r="G97" s="38">
        <f>F97/E97</f>
        <v>9.695652173913043</v>
      </c>
      <c r="H97" s="19">
        <v>14</v>
      </c>
      <c r="I97" s="47">
        <v>2</v>
      </c>
      <c r="L97" s="13">
        <f>E97/(H97*2)</f>
        <v>1.6428571428571428</v>
      </c>
      <c r="M97" s="14" t="s">
        <v>17</v>
      </c>
    </row>
    <row r="98" spans="2:13" ht="13.5">
      <c r="B98" s="18" t="s">
        <v>206</v>
      </c>
      <c r="C98" s="18" t="s">
        <v>14</v>
      </c>
      <c r="D98" s="46">
        <v>272</v>
      </c>
      <c r="E98" s="19">
        <v>33</v>
      </c>
      <c r="F98" s="19">
        <v>318</v>
      </c>
      <c r="G98" s="38">
        <f>F98/E98</f>
        <v>9.636363636363637</v>
      </c>
      <c r="H98" s="19">
        <v>4</v>
      </c>
      <c r="I98" s="47">
        <v>2</v>
      </c>
      <c r="J98" s="2" t="s">
        <v>207</v>
      </c>
      <c r="L98" s="13">
        <f>E98/(H98*2)</f>
        <v>4.125</v>
      </c>
      <c r="M98" s="57" t="s">
        <v>34</v>
      </c>
    </row>
    <row r="99" spans="2:13" ht="13.5">
      <c r="B99" s="18" t="s">
        <v>208</v>
      </c>
      <c r="C99" s="18" t="s">
        <v>14</v>
      </c>
      <c r="D99" s="46">
        <v>580</v>
      </c>
      <c r="E99" s="19">
        <v>38</v>
      </c>
      <c r="F99" s="19">
        <v>370</v>
      </c>
      <c r="G99" s="38">
        <f>F99/E99</f>
        <v>9.736842105263158</v>
      </c>
      <c r="H99" s="19">
        <v>8</v>
      </c>
      <c r="I99" s="47">
        <v>0</v>
      </c>
      <c r="L99" s="13">
        <f>E99/(H99*2)</f>
        <v>2.375</v>
      </c>
      <c r="M99" s="57" t="s">
        <v>26</v>
      </c>
    </row>
    <row r="100" spans="2:13" ht="13.5">
      <c r="B100" s="18" t="s">
        <v>209</v>
      </c>
      <c r="C100" s="18" t="s">
        <v>14</v>
      </c>
      <c r="D100" s="46">
        <v>512</v>
      </c>
      <c r="E100" s="19">
        <v>52</v>
      </c>
      <c r="F100" s="19">
        <v>514</v>
      </c>
      <c r="G100" s="38">
        <f>F100/E100</f>
        <v>9.884615384615385</v>
      </c>
      <c r="H100" s="19">
        <v>17</v>
      </c>
      <c r="I100" s="47">
        <v>6</v>
      </c>
      <c r="J100" s="2" t="s">
        <v>210</v>
      </c>
      <c r="L100" s="13">
        <f>E100/(H100*2)</f>
        <v>1.5294117647058822</v>
      </c>
      <c r="M100" s="14" t="s">
        <v>17</v>
      </c>
    </row>
    <row r="101" spans="2:13" ht="13.5">
      <c r="B101" s="32" t="s">
        <v>211</v>
      </c>
      <c r="C101" s="32" t="s">
        <v>44</v>
      </c>
      <c r="D101" s="58">
        <v>2527</v>
      </c>
      <c r="E101" s="33">
        <v>103</v>
      </c>
      <c r="F101" s="33">
        <v>1006</v>
      </c>
      <c r="G101" s="55">
        <f>F101/E101</f>
        <v>9.766990291262136</v>
      </c>
      <c r="H101" s="33">
        <v>45</v>
      </c>
      <c r="I101" s="59">
        <v>0</v>
      </c>
      <c r="J101" s="44" t="s">
        <v>110</v>
      </c>
      <c r="L101" s="13">
        <f>E101/(H101*2)</f>
        <v>1.1444444444444444</v>
      </c>
      <c r="M101" s="14" t="s">
        <v>17</v>
      </c>
    </row>
    <row r="102" spans="2:13" ht="13.5">
      <c r="B102" s="45" t="s">
        <v>212</v>
      </c>
      <c r="C102" s="45" t="s">
        <v>14</v>
      </c>
      <c r="D102" s="48">
        <v>1509</v>
      </c>
      <c r="E102" s="49">
        <v>133</v>
      </c>
      <c r="F102" s="49">
        <v>1280</v>
      </c>
      <c r="G102" s="67">
        <f>F102/E102</f>
        <v>9.62406015037594</v>
      </c>
      <c r="H102" s="49">
        <v>44</v>
      </c>
      <c r="I102" s="50">
        <v>8</v>
      </c>
      <c r="K102" s="1" t="s">
        <v>213</v>
      </c>
      <c r="L102" s="13">
        <f>E102/(H102*2)</f>
        <v>1.5113636363636365</v>
      </c>
      <c r="M102" s="14" t="s">
        <v>17</v>
      </c>
    </row>
    <row r="103" spans="2:13" ht="13.5">
      <c r="B103" s="18" t="s">
        <v>214</v>
      </c>
      <c r="C103" s="18" t="s">
        <v>14</v>
      </c>
      <c r="D103" s="46">
        <v>349</v>
      </c>
      <c r="E103" s="19">
        <v>35</v>
      </c>
      <c r="F103" s="19">
        <v>334</v>
      </c>
      <c r="G103" s="38">
        <f>F103/E103</f>
        <v>9.542857142857143</v>
      </c>
      <c r="H103" s="19">
        <v>10</v>
      </c>
      <c r="I103" s="47">
        <v>0</v>
      </c>
      <c r="J103" s="2" t="s">
        <v>215</v>
      </c>
      <c r="L103" s="13">
        <f>E103/(H103*2)</f>
        <v>1.75</v>
      </c>
      <c r="M103" s="14" t="s">
        <v>17</v>
      </c>
    </row>
    <row r="104" spans="2:13" ht="13.5">
      <c r="B104" s="61" t="s">
        <v>216</v>
      </c>
      <c r="C104" s="61" t="s">
        <v>73</v>
      </c>
      <c r="D104" s="62">
        <v>595</v>
      </c>
      <c r="E104" s="63">
        <v>36</v>
      </c>
      <c r="F104" s="63">
        <v>354</v>
      </c>
      <c r="G104" s="42">
        <f>F104/E104</f>
        <v>9.833333333333334</v>
      </c>
      <c r="H104" s="63">
        <v>3</v>
      </c>
      <c r="I104" s="64">
        <v>4</v>
      </c>
      <c r="J104" s="2" t="s">
        <v>164</v>
      </c>
      <c r="L104" s="13">
        <f>E104/(H104*2)</f>
        <v>6</v>
      </c>
      <c r="M104" s="57" t="s">
        <v>34</v>
      </c>
    </row>
    <row r="105" spans="2:13" ht="13.5">
      <c r="B105" s="18" t="s">
        <v>217</v>
      </c>
      <c r="C105" s="18" t="s">
        <v>14</v>
      </c>
      <c r="D105" s="46">
        <v>716</v>
      </c>
      <c r="E105" s="19">
        <v>69</v>
      </c>
      <c r="F105" s="19">
        <v>673</v>
      </c>
      <c r="G105" s="38">
        <f>F105/E105</f>
        <v>9.753623188405797</v>
      </c>
      <c r="H105" s="19">
        <v>17</v>
      </c>
      <c r="I105" s="47">
        <v>4</v>
      </c>
      <c r="J105" s="2" t="s">
        <v>37</v>
      </c>
      <c r="L105" s="13">
        <f>E105/(H105*2)</f>
        <v>2.0294117647058822</v>
      </c>
      <c r="M105" s="57" t="s">
        <v>26</v>
      </c>
    </row>
    <row r="106" spans="2:13" ht="13.5">
      <c r="B106" s="32" t="s">
        <v>218</v>
      </c>
      <c r="C106" s="32" t="s">
        <v>44</v>
      </c>
      <c r="D106" s="58">
        <v>650</v>
      </c>
      <c r="E106" s="33">
        <v>43</v>
      </c>
      <c r="F106" s="33">
        <v>423</v>
      </c>
      <c r="G106" s="55">
        <f>F106/E106</f>
        <v>9.837209302325581</v>
      </c>
      <c r="H106" s="33">
        <v>7</v>
      </c>
      <c r="I106" s="59">
        <v>0</v>
      </c>
      <c r="J106" s="2" t="s">
        <v>219</v>
      </c>
      <c r="L106" s="13">
        <f>E106/(H106*2)</f>
        <v>3.0714285714285716</v>
      </c>
      <c r="M106" s="57" t="s">
        <v>30</v>
      </c>
    </row>
    <row r="107" spans="2:13" ht="13.5">
      <c r="B107" s="32" t="s">
        <v>220</v>
      </c>
      <c r="C107" s="32" t="s">
        <v>44</v>
      </c>
      <c r="D107" s="58">
        <v>1300</v>
      </c>
      <c r="E107" s="33">
        <v>85</v>
      </c>
      <c r="F107" s="33">
        <v>838</v>
      </c>
      <c r="G107" s="55">
        <f>F107/E107</f>
        <v>9.858823529411765</v>
      </c>
      <c r="H107" s="33">
        <v>31</v>
      </c>
      <c r="I107" s="59">
        <v>2</v>
      </c>
      <c r="J107" s="2" t="s">
        <v>135</v>
      </c>
      <c r="L107" s="13">
        <f>E107/(H107*2)</f>
        <v>1.3709677419354838</v>
      </c>
      <c r="M107" s="14" t="s">
        <v>17</v>
      </c>
    </row>
    <row r="108" spans="2:13" ht="13.5">
      <c r="B108" s="32" t="s">
        <v>221</v>
      </c>
      <c r="C108" s="32" t="s">
        <v>44</v>
      </c>
      <c r="D108" s="58">
        <v>490</v>
      </c>
      <c r="E108" s="33">
        <v>43</v>
      </c>
      <c r="F108" s="33">
        <v>413</v>
      </c>
      <c r="G108" s="55">
        <f>F108/E108</f>
        <v>9.604651162790697</v>
      </c>
      <c r="H108" s="33">
        <v>19</v>
      </c>
      <c r="I108" s="59">
        <v>0</v>
      </c>
      <c r="J108" s="2" t="s">
        <v>222</v>
      </c>
      <c r="L108" s="13">
        <f>E108/(H108*2)</f>
        <v>1.131578947368421</v>
      </c>
      <c r="M108" s="14" t="s">
        <v>17</v>
      </c>
    </row>
    <row r="109" spans="2:13" ht="13.5">
      <c r="B109" s="61" t="s">
        <v>223</v>
      </c>
      <c r="C109" s="61" t="s">
        <v>73</v>
      </c>
      <c r="D109" s="62">
        <v>933</v>
      </c>
      <c r="E109" s="63">
        <v>106</v>
      </c>
      <c r="F109" s="63">
        <v>1040</v>
      </c>
      <c r="G109" s="42">
        <f>F109/E109</f>
        <v>9.81132075471698</v>
      </c>
      <c r="H109" s="63">
        <v>8</v>
      </c>
      <c r="I109" s="64">
        <v>6</v>
      </c>
      <c r="J109" s="2" t="s">
        <v>224</v>
      </c>
      <c r="K109" s="36"/>
      <c r="L109" s="13">
        <f>E109/(H109*2)</f>
        <v>6.625</v>
      </c>
      <c r="M109" s="57" t="s">
        <v>34</v>
      </c>
    </row>
    <row r="110" spans="2:13" ht="13.5">
      <c r="B110" s="18" t="s">
        <v>225</v>
      </c>
      <c r="C110" s="18" t="s">
        <v>14</v>
      </c>
      <c r="D110" s="46">
        <v>1347</v>
      </c>
      <c r="E110" s="19">
        <v>126</v>
      </c>
      <c r="F110" s="19">
        <v>1229</v>
      </c>
      <c r="G110" s="38">
        <f>F110/E110</f>
        <v>9.753968253968255</v>
      </c>
      <c r="H110" s="19">
        <v>26</v>
      </c>
      <c r="I110" s="47">
        <v>2</v>
      </c>
      <c r="J110" s="44"/>
      <c r="K110" s="36"/>
      <c r="L110" s="65">
        <f>E110/(H110*2)</f>
        <v>2.423076923076923</v>
      </c>
      <c r="M110" s="57" t="s">
        <v>26</v>
      </c>
    </row>
    <row r="111" spans="2:13" ht="13.5">
      <c r="B111" s="61" t="s">
        <v>226</v>
      </c>
      <c r="C111" s="61" t="s">
        <v>73</v>
      </c>
      <c r="D111" s="62">
        <v>565</v>
      </c>
      <c r="E111" s="63">
        <v>76</v>
      </c>
      <c r="F111" s="63">
        <v>740</v>
      </c>
      <c r="G111" s="42">
        <f>F111/E111</f>
        <v>9.736842105263158</v>
      </c>
      <c r="H111" s="63">
        <v>5</v>
      </c>
      <c r="I111" s="64">
        <v>4</v>
      </c>
      <c r="J111" s="2" t="s">
        <v>227</v>
      </c>
      <c r="K111" s="36"/>
      <c r="L111" s="13">
        <f>E111/(H111*2)</f>
        <v>7.6</v>
      </c>
      <c r="M111" s="57" t="s">
        <v>34</v>
      </c>
    </row>
    <row r="112" spans="2:13" ht="13.5">
      <c r="B112" s="61" t="s">
        <v>228</v>
      </c>
      <c r="C112" s="61" t="s">
        <v>73</v>
      </c>
      <c r="D112" s="62">
        <v>277</v>
      </c>
      <c r="E112" s="63">
        <v>19</v>
      </c>
      <c r="F112" s="63">
        <v>172</v>
      </c>
      <c r="G112" s="42">
        <f>F112/E112</f>
        <v>9.052631578947368</v>
      </c>
      <c r="H112" s="63">
        <v>1</v>
      </c>
      <c r="I112" s="64">
        <v>2</v>
      </c>
      <c r="J112" s="2" t="s">
        <v>229</v>
      </c>
      <c r="K112" s="36"/>
      <c r="L112" s="65">
        <f>E112/(H112*2)</f>
        <v>9.5</v>
      </c>
      <c r="M112" s="57" t="s">
        <v>34</v>
      </c>
    </row>
    <row r="113" spans="2:13" ht="13.5">
      <c r="B113" s="18" t="s">
        <v>230</v>
      </c>
      <c r="C113" s="18" t="s">
        <v>14</v>
      </c>
      <c r="D113" s="46">
        <v>467</v>
      </c>
      <c r="E113" s="19">
        <v>43</v>
      </c>
      <c r="F113" s="19">
        <v>406</v>
      </c>
      <c r="G113" s="38">
        <f>F113/E113</f>
        <v>9.44186046511628</v>
      </c>
      <c r="H113" s="19">
        <v>10</v>
      </c>
      <c r="I113" s="47">
        <v>0</v>
      </c>
      <c r="K113" s="36"/>
      <c r="L113" s="68">
        <f>E113/(H113*2)</f>
        <v>2.15</v>
      </c>
      <c r="M113" s="57" t="s">
        <v>26</v>
      </c>
    </row>
    <row r="114" spans="2:13" ht="13.5">
      <c r="B114" s="32" t="s">
        <v>231</v>
      </c>
      <c r="C114" s="32" t="s">
        <v>44</v>
      </c>
      <c r="D114" s="58">
        <v>579</v>
      </c>
      <c r="E114" s="33">
        <v>33</v>
      </c>
      <c r="F114" s="33">
        <v>312</v>
      </c>
      <c r="G114" s="55">
        <f>F114/E114</f>
        <v>9.454545454545455</v>
      </c>
      <c r="H114" s="33">
        <v>8</v>
      </c>
      <c r="I114" s="59">
        <v>0</v>
      </c>
      <c r="J114" s="2" t="s">
        <v>176</v>
      </c>
      <c r="L114" s="65">
        <f>E114/(H114*2)</f>
        <v>2.0625</v>
      </c>
      <c r="M114" s="57" t="s">
        <v>26</v>
      </c>
    </row>
    <row r="115" spans="2:13" ht="13.5">
      <c r="B115" s="18" t="s">
        <v>232</v>
      </c>
      <c r="C115" s="18" t="s">
        <v>14</v>
      </c>
      <c r="D115" s="46">
        <v>712</v>
      </c>
      <c r="E115" s="19">
        <v>41</v>
      </c>
      <c r="F115" s="19">
        <v>398</v>
      </c>
      <c r="G115" s="38">
        <f>F115/E115</f>
        <v>9.707317073170731</v>
      </c>
      <c r="H115" s="19">
        <v>9</v>
      </c>
      <c r="I115" s="47">
        <v>2</v>
      </c>
      <c r="L115" s="65">
        <f>E115/(H115*2)</f>
        <v>2.2777777777777777</v>
      </c>
      <c r="M115" s="57" t="s">
        <v>26</v>
      </c>
    </row>
    <row r="116" spans="2:13" ht="13.5">
      <c r="B116" s="69" t="s">
        <v>233</v>
      </c>
      <c r="C116" s="69" t="s">
        <v>14</v>
      </c>
      <c r="D116" s="70">
        <v>731</v>
      </c>
      <c r="E116" s="71">
        <v>57</v>
      </c>
      <c r="F116" s="71">
        <v>554</v>
      </c>
      <c r="G116" s="72">
        <f>F116/E116</f>
        <v>9.719298245614034</v>
      </c>
      <c r="H116" s="71">
        <v>19</v>
      </c>
      <c r="I116" s="73">
        <v>0</v>
      </c>
      <c r="L116" s="65">
        <f>E116/(H116*2)</f>
        <v>1.5</v>
      </c>
      <c r="M116" s="14" t="s">
        <v>17</v>
      </c>
    </row>
    <row r="117" spans="2:13" ht="13.5">
      <c r="B117" s="74" t="s">
        <v>234</v>
      </c>
      <c r="C117" s="75"/>
      <c r="D117" s="76">
        <f>AVERAGE(D9:D116)</f>
        <v>966.3333333333334</v>
      </c>
      <c r="E117" s="77">
        <f>AVERAGE(E9:E116)</f>
        <v>96.92592592592592</v>
      </c>
      <c r="F117" s="77">
        <f>AVERAGE(F9:F116)</f>
        <v>952.5092592592592</v>
      </c>
      <c r="G117" s="77">
        <f>AVERAGE(G9:G116)</f>
        <v>9.790497663209036</v>
      </c>
      <c r="H117" s="77">
        <f>AVERAGE(H9:H116)</f>
        <v>29.083333333333332</v>
      </c>
      <c r="I117" s="78">
        <f>AVERAGE(I9:I116)</f>
        <v>10.527777777777779</v>
      </c>
      <c r="L117" s="79">
        <f>E117/(H117*2)</f>
        <v>1.6663482967207897</v>
      </c>
      <c r="M117" s="80" t="s">
        <v>17</v>
      </c>
    </row>
    <row r="118" spans="7:12" ht="13.5">
      <c r="G118" s="81"/>
      <c r="L118" s="66"/>
    </row>
    <row r="119" spans="2:12" ht="13.5">
      <c r="B119" s="10" t="s">
        <v>235</v>
      </c>
      <c r="C119" s="82" t="s">
        <v>14</v>
      </c>
      <c r="D119" s="83">
        <f>AVERAGE(D3:D10,D12:D30,D32:D42,D44:D47,D50,D53:D54,D56:D58,D66:D70,D72:D73,D76:D77,D85,D91,D94,D97:D100,D102:D103,D105,D110,D113,D115:D116)</f>
        <v>1038.380281690141</v>
      </c>
      <c r="E119" s="84">
        <f>AVERAGE(E3:E10,E12:E30,E32:E42,E44:E47,E50,E53:E54,E56:E58,E66:E70,E72:E73,E76:E77,E85,E91,E94,E97:E100,E102:E103,E105,E110,E113,E115:E116)</f>
        <v>113.3943661971831</v>
      </c>
      <c r="F119" s="84">
        <f>AVERAGE(F3:F10,F12:F30,F32:F42,F44:F47,F50,F53:F54,F56:F58,F66:F70,F72:F73,F76:F77,F85,F91,F94,F97:F100,F102:F103,F105,F110,F113,F115:F116)</f>
        <v>1117.8732394366198</v>
      </c>
      <c r="G119" s="84">
        <f>AVERAGE(G3:G10,G12:G30,G32:G42,G44:G47,G50,G53:G54,G56:G58,G66:G70,G72:G73,G76:G77,G85,G91,G94,G97:G100,G102:G103,G105,G110,G113,G115:G116)</f>
        <v>9.834438908587044</v>
      </c>
      <c r="H119" s="84">
        <f>AVERAGE(H3:H10,H12:H30,H32:H42,H44:H47,H50,H53:H54,H56:H58,H66:H70,H72:H73,H76:H77,H85,H91,H94,H97:H100,H102:H103,H105,H110,H113,H115:H116)</f>
        <v>32.53521126760563</v>
      </c>
      <c r="I119" s="85">
        <f>AVERAGE(I3:I10,I12:I30,I32:I42,I44:I47,I50,I53:I54,I56:I58,I66:I70,I72:I73,I76:I77,I85,I91,I94,I97:I100,I102:I103,I105,I110,I113,I115:I116)</f>
        <v>14.338028169014084</v>
      </c>
      <c r="L119" s="66"/>
    </row>
    <row r="120" spans="1:12" ht="13.5">
      <c r="A120"/>
      <c r="B120" s="61" t="s">
        <v>236</v>
      </c>
      <c r="C120" s="86" t="s">
        <v>73</v>
      </c>
      <c r="D120" s="87">
        <f>AVERAGE(D31,D41,D48,D52,D59,D63,D74,D79,D82,D93,D95,D104,D109,D111:D112)</f>
        <v>669.8666666666667</v>
      </c>
      <c r="E120" s="88">
        <f>AVERAGE(E31,E41,E48,E52,E59,E63,E74,E79,E82,E93,E95,E104,E109,E111:E112)</f>
        <v>71.8</v>
      </c>
      <c r="F120" s="88">
        <f>AVERAGE(F31,F41,F48,F52,F59,F63,F74,F79,F82,F93,F95,F104,F109,F111:F112)</f>
        <v>704.0666666666667</v>
      </c>
      <c r="G120" s="38">
        <f>AVERAGE(G31,G41,G48,G52,G59,G63,G74,G79,G82,G93,G95,G104,G109,G111:G112)</f>
        <v>9.752705256640649</v>
      </c>
      <c r="H120" s="88">
        <f>AVERAGE(H31,H41,H48,H52,H59,H63,H74,H79,H82,H93,H95,H104,H109,H111:H112)</f>
        <v>15.666666666666666</v>
      </c>
      <c r="I120" s="89">
        <f>AVERAGE(I31,I41,I48,I52,I59,I63,I74,I79,I82,I93,I95,I104,I109,I111:I112)</f>
        <v>6.533333333333333</v>
      </c>
      <c r="L120" s="66"/>
    </row>
    <row r="121" spans="2:12" ht="13.5">
      <c r="B121" s="90" t="s">
        <v>237</v>
      </c>
      <c r="C121" s="91" t="s">
        <v>44</v>
      </c>
      <c r="D121" s="92">
        <f>AVERAGE(D11,D43,D49,D51,D55,D60:D62,D64:D65,D71,D75,D78,D80:D81,D83:D84,D86:D90,D92,D96,D101,D106:D108,D114)</f>
        <v>1047.9310344827586</v>
      </c>
      <c r="E121" s="93">
        <f>AVERAGE(E11,E43,E49,E51,E55,E60:E62,E64:E65,E71,E75,E78,E80:E81,E83:E84,E86:E90,E92,E96,E101,E106:E108,E114)</f>
        <v>85.58620689655173</v>
      </c>
      <c r="F121" s="93">
        <f>AVERAGE(F11,F43,F49,F51,F55,F60:F62,F64:F65,F71,F75,F78,F80:F81,F83:F84,F86:F90,F92,F96,F101,F106:F108,F114)</f>
        <v>837.0344827586207</v>
      </c>
      <c r="G121" s="94">
        <f>AVERAGE(G11,G43,G49,G51,G55,G60:G62,G64:G65,G71,G75,G78,G80:G81,G83:G84,G86:G90,G92,G96,G101,G106:G108,G114)</f>
        <v>9.73397345831059</v>
      </c>
      <c r="H121" s="93">
        <f>AVERAGE(H11,H43,H49,H51,H55,H60:H62,H64:H65,H71,H75,H78,H80:H81,H83:H84,H86:H90,H92,H96,H101,H106:H108,H114)</f>
        <v>31.17241379310345</v>
      </c>
      <c r="I121" s="95">
        <f>AVERAGE(I11,I43,I49,I51,I55,I60:I62,I64:I65,I71,I75,I78,I80:I81,I83:I84,I86:I90,I92,I96,I101,I106:I108,I114)</f>
        <v>5</v>
      </c>
      <c r="L121" s="66"/>
    </row>
    <row r="122" spans="2:10" ht="13.5">
      <c r="B122" s="31"/>
      <c r="C122" s="31"/>
      <c r="D122" s="96"/>
      <c r="E122" s="96"/>
      <c r="F122" s="96"/>
      <c r="G122" s="96"/>
      <c r="H122" s="96"/>
      <c r="I122" s="96"/>
      <c r="J122" s="97"/>
    </row>
    <row r="123" spans="2:7" ht="13.5">
      <c r="B123" s="98"/>
      <c r="C123" s="99" t="s">
        <v>238</v>
      </c>
      <c r="D123" s="99"/>
      <c r="G123" s="81"/>
    </row>
    <row r="124" spans="2:7" ht="13.5">
      <c r="B124" s="100"/>
      <c r="C124" s="101" t="s">
        <v>239</v>
      </c>
      <c r="D124" s="101"/>
      <c r="G124" s="81"/>
    </row>
    <row r="125" spans="2:7" ht="13.5">
      <c r="B125"/>
      <c r="C125"/>
      <c r="D125"/>
      <c r="E125"/>
      <c r="G125" s="81"/>
    </row>
    <row r="126" ht="13.5">
      <c r="G126" s="81"/>
    </row>
    <row r="127" ht="13.5">
      <c r="G127" s="81"/>
    </row>
  </sheetData>
  <sheetProtection selectLockedCells="1" selectUnlockedCells="1"/>
  <mergeCells count="8">
    <mergeCell ref="O2:R2"/>
    <mergeCell ref="P3:R3"/>
    <mergeCell ref="P4:R4"/>
    <mergeCell ref="P5:R5"/>
    <mergeCell ref="P6:R6"/>
    <mergeCell ref="P7:R7"/>
    <mergeCell ref="C123:D123"/>
    <mergeCell ref="C124:D124"/>
  </mergeCells>
  <printOptions/>
  <pageMargins left="0.7868055555555555" right="0.786805555555555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23" activeCellId="1" sqref="O33:O34 O23"/>
    </sheetView>
  </sheetViews>
  <sheetFormatPr defaultColWidth="9.00390625" defaultRowHeight="13.5"/>
  <sheetData/>
  <sheetProtection selectLockedCells="1" selectUnlockedCells="1"/>
  <printOptions/>
  <pageMargins left="0.7868055555555555" right="0.786805555555555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O33:O34 A1"/>
    </sheetView>
  </sheetViews>
  <sheetFormatPr defaultColWidth="9.00390625" defaultRowHeight="13.5"/>
  <sheetData/>
  <sheetProtection selectLockedCells="1" selectUnlockedCells="1"/>
  <printOptions/>
  <pageMargins left="0.7868055555555555" right="0.786805555555555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Yukinagi</dc:creator>
  <cp:keywords/>
  <dc:description/>
  <cp:lastModifiedBy/>
  <cp:lastPrinted>2009-07-30T03:14:27Z</cp:lastPrinted>
  <dcterms:created xsi:type="dcterms:W3CDTF">2008-06-26T06:41:37Z</dcterms:created>
  <dcterms:modified xsi:type="dcterms:W3CDTF">2010-06-20T18:48:18Z</dcterms:modified>
  <cp:category/>
  <cp:version/>
  <cp:contentType/>
  <cp:contentStatus/>
  <cp:revision>1</cp:revision>
</cp:coreProperties>
</file>